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idiaz\Desktop\TRANSPARENCIA\"/>
    </mc:Choice>
  </mc:AlternateContent>
  <bookViews>
    <workbookView xWindow="0" yWindow="0" windowWidth="20490" windowHeight="7755" tabRatio="589"/>
  </bookViews>
  <sheets>
    <sheet name="EJE 1 GESTIÓN INSTITUCIONAL" sheetId="20" r:id="rId1"/>
    <sheet name="EJE II GESTIÓN ACADÉMICA" sheetId="9" r:id="rId2"/>
    <sheet name="EJE III INVESTIGACIÓN" sheetId="7" r:id="rId3"/>
    <sheet name="EJE VII SERVICIO Y ESTRUCTURA " sheetId="8" r:id="rId4"/>
    <sheet name="EJE 5 INSFRAESTRUCTURA" sheetId="16" r:id="rId5"/>
    <sheet name="EJE 6 TECNOLOGÍA" sheetId="17" r:id="rId6"/>
    <sheet name="EJE 7 FINANCIAMIENTO" sheetId="18" r:id="rId7"/>
  </sheets>
  <externalReferences>
    <externalReference r:id="rId8"/>
  </externalReferences>
  <definedNames>
    <definedName name="_xlnm.Print_Area" localSheetId="0">'EJE 1 GESTIÓN INSTITUCIONAL'!$A$1:$L$72</definedName>
    <definedName name="_xlnm.Print_Area" localSheetId="4">'EJE 5 INSFRAESTRUCTURA'!$A$1:$K$27</definedName>
    <definedName name="_xlnm.Print_Area" localSheetId="5">'EJE 6 TECNOLOGÍA'!$A$1:$K$32</definedName>
    <definedName name="_xlnm.Print_Area" localSheetId="6">'EJE 7 FINANCIAMIENTO'!$A$1:$L$19</definedName>
    <definedName name="_xlnm.Print_Area" localSheetId="1">'EJE II GESTIÓN ACADÉMICA'!$A$1:$K$58</definedName>
    <definedName name="_xlnm.Print_Area" localSheetId="2">'EJE III INVESTIGACIÓN'!$A$1:$L$32</definedName>
    <definedName name="_xlnm.Print_Area" localSheetId="3">'EJE VII SERVICIO Y ESTRUCTURA '!$A$1:$K$37</definedName>
    <definedName name="_xlnm.Print_Titles" localSheetId="0">'EJE 1 GESTIÓN INSTITUCIONAL'!$2:$3</definedName>
    <definedName name="_xlnm.Print_Titles" localSheetId="4">'EJE 5 INSFRAESTRUCTURA'!$2:$3</definedName>
    <definedName name="_xlnm.Print_Titles" localSheetId="5">'EJE 6 TECNOLOGÍA'!$2:$3</definedName>
    <definedName name="_xlnm.Print_Titles" localSheetId="6">'EJE 7 FINANCIAMIENTO'!$2:$3</definedName>
    <definedName name="_xlnm.Print_Titles" localSheetId="1">'EJE II GESTIÓN ACADÉMICA'!$2:$3</definedName>
    <definedName name="_xlnm.Print_Titles" localSheetId="2">'EJE III INVESTIGACIÓN'!$2:$3</definedName>
    <definedName name="_xlnm.Print_Titles" localSheetId="3">'EJE VII SERVICIO Y ESTRUCTURA '!$2:$3</definedName>
  </definedNames>
  <calcPr calcId="152511"/>
</workbook>
</file>

<file path=xl/calcChain.xml><?xml version="1.0" encoding="utf-8"?>
<calcChain xmlns="http://schemas.openxmlformats.org/spreadsheetml/2006/main">
  <c r="F67" i="20" l="1"/>
  <c r="F65" i="20"/>
  <c r="F66" i="20" s="1"/>
  <c r="G23" i="20"/>
  <c r="G15" i="20"/>
  <c r="G13" i="20"/>
  <c r="F69" i="20" l="1"/>
  <c r="G52" i="20"/>
  <c r="F24" i="8"/>
  <c r="F20" i="16"/>
  <c r="F27" i="8"/>
  <c r="G13" i="18" l="1"/>
  <c r="F26" i="17"/>
  <c r="G11" i="7" l="1"/>
  <c r="G25" i="7" s="1"/>
  <c r="F31" i="8" l="1"/>
  <c r="F52" i="9" l="1"/>
</calcChain>
</file>

<file path=xl/comments1.xml><?xml version="1.0" encoding="utf-8"?>
<comments xmlns="http://schemas.openxmlformats.org/spreadsheetml/2006/main">
  <authors>
    <author>Maykol manuel Ramos De Jesus</author>
  </authors>
  <commentList>
    <comment ref="G23" authorId="0" shapeId="0">
      <text>
        <r>
          <rPr>
            <b/>
            <sz val="9"/>
            <color indexed="81"/>
            <rFont val="Tahoma"/>
            <family val="2"/>
          </rPr>
          <t>Maykol manuel Ramos De Jesus:</t>
        </r>
        <r>
          <rPr>
            <sz val="9"/>
            <color indexed="81"/>
            <rFont val="Tahoma"/>
            <family val="2"/>
          </rPr>
          <t xml:space="preserve">
Contratacion de dos personas con un sueldo de 10000c/u*13</t>
        </r>
      </text>
    </comment>
  </commentList>
</comments>
</file>

<file path=xl/comments2.xml><?xml version="1.0" encoding="utf-8"?>
<comments xmlns="http://schemas.openxmlformats.org/spreadsheetml/2006/main">
  <authors>
    <author>Ingrid Teresa Diaz</author>
  </authors>
  <commentList>
    <comment ref="F14" authorId="0" shapeId="0">
      <text>
        <r>
          <rPr>
            <b/>
            <sz val="9"/>
            <color indexed="81"/>
            <rFont val="Tahoma"/>
            <charset val="1"/>
          </rPr>
          <t>Ingrid Teresa Diaz:</t>
        </r>
        <r>
          <rPr>
            <sz val="9"/>
            <color indexed="81"/>
            <rFont val="Tahoma"/>
            <charset val="1"/>
          </rPr>
          <t xml:space="preserve">
Proyectado pero aun sin presupuesto para tales fines</t>
        </r>
      </text>
    </comment>
    <comment ref="F15" authorId="0" shapeId="0">
      <text>
        <r>
          <rPr>
            <b/>
            <sz val="9"/>
            <color indexed="81"/>
            <rFont val="Tahoma"/>
            <charset val="1"/>
          </rPr>
          <t>Ingrid Teresa Diaz:</t>
        </r>
        <r>
          <rPr>
            <sz val="9"/>
            <color indexed="81"/>
            <rFont val="Tahoma"/>
            <charset val="1"/>
          </rPr>
          <t xml:space="preserve">
Proyectado pero aun sin presupuesto para tales fines</t>
        </r>
      </text>
    </comment>
    <comment ref="F19" authorId="0" shapeId="0">
      <text>
        <r>
          <rPr>
            <b/>
            <sz val="9"/>
            <color indexed="81"/>
            <rFont val="Tahoma"/>
            <charset val="1"/>
          </rPr>
          <t>Ingrid Teresa Diaz:</t>
        </r>
        <r>
          <rPr>
            <sz val="9"/>
            <color indexed="81"/>
            <rFont val="Tahoma"/>
            <charset val="1"/>
          </rPr>
          <t xml:space="preserve">
Proyectado para la remodelación del edificio. Aun no se recibe presupuesto</t>
        </r>
      </text>
    </comment>
  </commentList>
</comments>
</file>

<file path=xl/sharedStrings.xml><?xml version="1.0" encoding="utf-8"?>
<sst xmlns="http://schemas.openxmlformats.org/spreadsheetml/2006/main" count="1138" uniqueCount="556">
  <si>
    <t>Ref. del Producto</t>
  </si>
  <si>
    <t>Acciones recomendadas</t>
  </si>
  <si>
    <t>Indicador verificable objetivamente</t>
  </si>
  <si>
    <t>Riesgo [1]</t>
  </si>
  <si>
    <t>Acciones de mitigación</t>
  </si>
  <si>
    <t>No.</t>
  </si>
  <si>
    <t>Descripción</t>
  </si>
  <si>
    <t xml:space="preserve">Insumos </t>
  </si>
  <si>
    <t>Presupuesto   ($RD)</t>
  </si>
  <si>
    <t>Fecha  resultado (DD.MM.AA)</t>
  </si>
  <si>
    <t>Responsable</t>
  </si>
  <si>
    <t>Sueldos Personal Nominal</t>
  </si>
  <si>
    <t>Sueldo Anual No.13</t>
  </si>
  <si>
    <t>Alimentos y Bebidas Para Personas</t>
  </si>
  <si>
    <t>Combustibles y Lubricantes</t>
  </si>
  <si>
    <t>Entidad u Organismo: ESCUELA DE GRADUADOS DE ALTOS ESTUDIOS ESTRATÉGICOS (EGAEE)</t>
  </si>
  <si>
    <t>Fotos de medidas de seguridad, informe reunión socialización del plan de emergencia con el personal.</t>
  </si>
  <si>
    <t xml:space="preserve">Subdireccion Administrativa, Servicios Generales, Direccion,Division de Compras, Recursos Humanos </t>
  </si>
  <si>
    <t>Subdireccion Academica y Planificacion Academica</t>
  </si>
  <si>
    <t>Calendarios Academico de postgrado Aprobado</t>
  </si>
  <si>
    <t>Cumplir con los lineamientos del INSUDE y el Ministerio de Eduación Superior</t>
  </si>
  <si>
    <t>Subdireccion Academica, Planificacion Academica y Coordinar Docente</t>
  </si>
  <si>
    <t>Cantidad de asignaturas impartidas y actividades académicas realizadas</t>
  </si>
  <si>
    <t>Velar por que los programas se cumplan en su totalidad</t>
  </si>
  <si>
    <t>Programas de estudio de postgrado actualizados</t>
  </si>
  <si>
    <t>Realizar evalauciones períodias a los programas</t>
  </si>
  <si>
    <t>Listados de temas de investigación a ser ponderados según las líneas de Investigación del INSUDE.</t>
  </si>
  <si>
    <t>Subdirecciones de Investigación y Académica, División de Investigación</t>
  </si>
  <si>
    <t>Subdirecciones de Investigación.</t>
  </si>
  <si>
    <t>Remisión de fases aprobadas al INSUDE</t>
  </si>
  <si>
    <t>Monitorear constantemente a los asesores para que cumplan con su rol a tiempo.</t>
  </si>
  <si>
    <t>Realizar la apropiación presupuestaria adecuada para la publicación.</t>
  </si>
  <si>
    <t>Subdirección de Investigación, Asesores y Evaluadores</t>
  </si>
  <si>
    <t>Refrigerio</t>
  </si>
  <si>
    <t>Reprogramar actividad</t>
  </si>
  <si>
    <t>Gestionar la partida presupuestaria necesaria.</t>
  </si>
  <si>
    <t>Depende de la Rectoría.</t>
  </si>
  <si>
    <t>3 Baterías para vehículo de motor</t>
  </si>
  <si>
    <t>2 Filtro de combustible</t>
  </si>
  <si>
    <t>1 Filtro de aceite</t>
  </si>
  <si>
    <t>1 filtro de trampa de agua</t>
  </si>
  <si>
    <t>20 Galones de aceite de motor</t>
  </si>
  <si>
    <t>4 Cuartos de aceite para motocicletas</t>
  </si>
  <si>
    <t>2 Escobillas limpia vidrios</t>
  </si>
  <si>
    <t>6 Galones de coolan</t>
  </si>
  <si>
    <t>2 Aditivos para aceite de transmisión de vehículo</t>
  </si>
  <si>
    <t>2 Tarros de grasa gruesa</t>
  </si>
  <si>
    <t>Formulario de revisión aprobado.</t>
  </si>
  <si>
    <t>TOTAL GENERAl EJE I</t>
  </si>
  <si>
    <t xml:space="preserve"> TOTAL GENERAL</t>
  </si>
  <si>
    <t>TOTAL GENERAL EJE II</t>
  </si>
  <si>
    <t>TOTAL GENERAL DE LOS 4 EJES ESTRATÉGICOS</t>
  </si>
  <si>
    <t>TOTAL GENERAL</t>
  </si>
  <si>
    <t>Sueldos Fijos por Rango</t>
  </si>
  <si>
    <t>Sueldo fijos por cargos</t>
  </si>
  <si>
    <t>TOTAL GENERAL DE LOS 4 EJES ESTRATÉGICOS MÁS LA CARGA FIJA</t>
  </si>
  <si>
    <t>Subdirección Academica, Planificacion Academica y Coordinar Docente</t>
  </si>
  <si>
    <t>Logística</t>
  </si>
  <si>
    <t>Subdirección Administrativa</t>
  </si>
  <si>
    <t>Subdireccion Academica, Planificacion Academica y Coordinador Docente</t>
  </si>
  <si>
    <t>Planes de estudios actuales</t>
  </si>
  <si>
    <t>Planes de estudios actualizados.</t>
  </si>
  <si>
    <t>Subdirección Académica</t>
  </si>
  <si>
    <t>Entidad u Organismo: ESCUELA DE GRADUADOS DE ALTOS ESTUDIOS ESTRATÉGICOS (EGAEE)</t>
  </si>
  <si>
    <t>Todas las áreas de la EGAEE</t>
  </si>
  <si>
    <t>Dirección, Subdirecciones.</t>
  </si>
  <si>
    <t>Oficio de remisión</t>
  </si>
  <si>
    <t>PI</t>
  </si>
  <si>
    <t>Producto/Meta/Objetivo Específico</t>
  </si>
  <si>
    <t>1.6.</t>
  </si>
  <si>
    <t>1.7.</t>
  </si>
  <si>
    <t>1.8.</t>
  </si>
  <si>
    <t>Actualizar Plan de Desarrollo Institucional (PDI)  EGAEE</t>
  </si>
  <si>
    <t>Elaborar Planes de ejecución y seguimiento del PDI</t>
  </si>
  <si>
    <t>1.10.</t>
  </si>
  <si>
    <t>Implementar Normas de Control Interno</t>
  </si>
  <si>
    <t>1.12.</t>
  </si>
  <si>
    <t xml:space="preserve">Ampliación de la Oferta Académica  </t>
  </si>
  <si>
    <t xml:space="preserve">Crear Observatorio en Defensa y Seguridad </t>
  </si>
  <si>
    <t xml:space="preserve">Realizar actividades que contribuyan al Fortalecimiento Institucional </t>
  </si>
  <si>
    <t>Aplicar los requerimientos del Sistema de Monitoreo de la Administración Pública</t>
  </si>
  <si>
    <t>Realizar actividad conmemorativa al aniversario de la EGAEE</t>
  </si>
  <si>
    <t>1.2.2. Realizar reuniones de trabajo</t>
  </si>
  <si>
    <t>1.2.3. Realizar trabajo de campo</t>
  </si>
  <si>
    <t>1.2.5. Presentar trabajo final del Libro Blanco para la Defensa.</t>
  </si>
  <si>
    <t>Impresora</t>
  </si>
  <si>
    <t xml:space="preserve">Tinta </t>
  </si>
  <si>
    <t>30 Almuerzos para 15 personas</t>
  </si>
  <si>
    <t xml:space="preserve">Materiales Gastables </t>
  </si>
  <si>
    <t>Transporte terrestre</t>
  </si>
  <si>
    <t>Gestionar la partida presupuestaria necesaria/ Reprogramar actividad</t>
  </si>
  <si>
    <t>Borrador del Libro Blanco/Fotos/ Listas</t>
  </si>
  <si>
    <t>Borrador del Libro Blanco/Fotos/ Libramientos</t>
  </si>
  <si>
    <t>Correcciones al Borrador</t>
  </si>
  <si>
    <t>Actividades/Líneas de Acción</t>
  </si>
  <si>
    <t>Dirección, Subdirecciones, Relaciones Públicas</t>
  </si>
  <si>
    <t>Pág. WEB egae.mil.do/Redesa Sociales/Otros</t>
  </si>
  <si>
    <t>Materiales Gastables</t>
  </si>
  <si>
    <t>Reportes de actividades de las diferentes áreas de la EGAEE</t>
  </si>
  <si>
    <t>Oficios de remisión</t>
  </si>
  <si>
    <t>Enviar correo/Mensaje recordatorio del reporte de actividades</t>
  </si>
  <si>
    <t>Equipo NOBACI</t>
  </si>
  <si>
    <t>Pág. WEB egae.mil.do</t>
  </si>
  <si>
    <t>Dirección, Subdirecciones</t>
  </si>
  <si>
    <t>Pago de aprobación</t>
  </si>
  <si>
    <t>Oficio de aprobación Aprobación</t>
  </si>
  <si>
    <t>Gestionar la partida presupuestaria necesaria/ Solicitar la maestría de nuevo</t>
  </si>
  <si>
    <t xml:space="preserve">Materiales gastables </t>
  </si>
  <si>
    <t>Cómite Científico en Defensa y Seguridad</t>
  </si>
  <si>
    <t>Documento de designación</t>
  </si>
  <si>
    <t>Programa para la realización del Observatorio</t>
  </si>
  <si>
    <t>Logística y refrigerio</t>
  </si>
  <si>
    <t>Gestionar los fondos correspondiente/ Reprogramar actividad/ Gestionar la asistencia de personalidades</t>
  </si>
  <si>
    <t>Gestionar los fondos correspondiente/ Reprogramar actividad/ Gestionar la participación de extranjeros en los programas de estudios</t>
  </si>
  <si>
    <t>Reconocimiento para facilitadores, Logística, refrigerios Presente institucional, certificado u otro</t>
  </si>
  <si>
    <t>Subdirecciones Administrativa y Contabilidad, Recursos Humanos y Compras</t>
  </si>
  <si>
    <t>Certificados/Fotos/Lista de asistencia</t>
  </si>
  <si>
    <t>Reprogramar actividad/ Gestionar los fondos correspondientes</t>
  </si>
  <si>
    <t>Pág. WEB</t>
  </si>
  <si>
    <t>Implementar Plan de Emergencia y Seguridad del Edificio del INSUDE</t>
  </si>
  <si>
    <t xml:space="preserve"> Adecuación de la infraestructura física</t>
  </si>
  <si>
    <t>2.3.1. Participar en el Consejo Administrativo del INSUDE.</t>
  </si>
  <si>
    <t>2.4.1. Realizar un chequeo general de la guagua de transporte del personal</t>
  </si>
  <si>
    <t>2.4.2. Realizar un chequeo general a los dos motocicletas usadas para mensajería</t>
  </si>
  <si>
    <t xml:space="preserve"> Programa de mantenimiento y actualización </t>
  </si>
  <si>
    <t xml:space="preserve"> Implementar el aula virtual</t>
  </si>
  <si>
    <t xml:space="preserve"> Elaborar propuesta presupuestaria</t>
  </si>
  <si>
    <t xml:space="preserve"> Elaborar reporte de  ejecución presupuestaria </t>
  </si>
  <si>
    <t xml:space="preserve"> Elaborar Plan de Compras</t>
  </si>
  <si>
    <t xml:space="preserve"> Actualizar  Activos Fijos</t>
  </si>
  <si>
    <t>Actividades/Línea de Acción</t>
  </si>
  <si>
    <t xml:space="preserve"> Llevar el nivel de postgrado con calidad bajo el modelo educativo del INSUDE</t>
  </si>
  <si>
    <t>Establecer servicios acorde a las necesidades de la población estudiantil y de los egresados</t>
  </si>
  <si>
    <t>3.4.</t>
  </si>
  <si>
    <t xml:space="preserve"> Implementar Sistema Integrado de Admisión y Registro SIAR</t>
  </si>
  <si>
    <t xml:space="preserve"> Elaborar programa de admisión para el reclutamiento de nuevos discentes</t>
  </si>
  <si>
    <t xml:space="preserve"> Realizar evaluaciones de las actividades académicas</t>
  </si>
  <si>
    <t>Gestionar registro y carnetización de docentes</t>
  </si>
  <si>
    <t xml:space="preserve"> Actualizar Base de Datos de Egresados de los diferentes programas de la EGAEE</t>
  </si>
  <si>
    <t>Integrar al Cuerpo Docente a través de actividades sociales</t>
  </si>
  <si>
    <t>Producto/Meta/Objetivos Específicos</t>
  </si>
  <si>
    <t xml:space="preserve"> Participar en la comunidad educativa del INSUDE, en las actividades de investigación del sistema de educación superior.</t>
  </si>
  <si>
    <t xml:space="preserve"> 4.1.</t>
  </si>
  <si>
    <t xml:space="preserve"> Aplicar el Reglamento de investigación del INSUDE a los procesos de investigación</t>
  </si>
  <si>
    <t>Fortalecer e innovar los procesos de la investigación para elevar la calidad.</t>
  </si>
  <si>
    <t xml:space="preserve"> Realizar actividades de Extensión </t>
  </si>
  <si>
    <t>Recarga</t>
  </si>
  <si>
    <t>Adquisición de Equipos</t>
  </si>
  <si>
    <t>Aquisición de letreros</t>
  </si>
  <si>
    <t>Subdirección Administrativa/ Compras</t>
  </si>
  <si>
    <t>Libramiento/ Factura</t>
  </si>
  <si>
    <t>Gestionar la partida presupuestaria correspondiente</t>
  </si>
  <si>
    <t>Reestructuración de Área</t>
  </si>
  <si>
    <t>Ténico</t>
  </si>
  <si>
    <t>Dirección/ Subdirecciones/ Compras</t>
  </si>
  <si>
    <t>Libramiento/ Factura/Fotos</t>
  </si>
  <si>
    <t>Gestionar partida presupuestaria correspondiente/Reprogramar actividad</t>
  </si>
  <si>
    <t>Convocatoria de la Rectoría del INSUDE</t>
  </si>
  <si>
    <t>Subdirector Administrativo</t>
  </si>
  <si>
    <t xml:space="preserve">Actas del Consejo Administrativo e Informes de Comité de Graduaciones/ Convocatoria </t>
  </si>
  <si>
    <t>Mecanico</t>
  </si>
  <si>
    <t>Subdirección Administrativa/ Compras/ Trasportación</t>
  </si>
  <si>
    <t>Libramientos/ Facturas/Otras</t>
  </si>
  <si>
    <t>Tecnología</t>
  </si>
  <si>
    <t>Inventario actualizado</t>
  </si>
  <si>
    <t>Equipos tecnologícos actualizados</t>
  </si>
  <si>
    <t>Políticas de seguridad establecidas</t>
  </si>
  <si>
    <t>Registro de servicios ofrecidos</t>
  </si>
  <si>
    <t>Solicitudes de usuarios</t>
  </si>
  <si>
    <t>Relación de servicios de usuarios</t>
  </si>
  <si>
    <t>Inventario de equipos</t>
  </si>
  <si>
    <t>Inventario de Almacen</t>
  </si>
  <si>
    <t>Libramiento/ Facturas</t>
  </si>
  <si>
    <t>Acceso de licencias</t>
  </si>
  <si>
    <t>Licencias de equipos actualizadas</t>
  </si>
  <si>
    <t>Programas actualizados</t>
  </si>
  <si>
    <t>Antivirus actualizados</t>
  </si>
  <si>
    <t>Hosting</t>
  </si>
  <si>
    <t>Compañía</t>
  </si>
  <si>
    <t>Libramiento/Pág. Egae.mil.do</t>
  </si>
  <si>
    <t>Implementación de la plataforma</t>
  </si>
  <si>
    <t>Compañia contratada</t>
  </si>
  <si>
    <t>Subdireccion Administrativa, Tecnologia</t>
  </si>
  <si>
    <t>Listado de ultimas vacaciones</t>
  </si>
  <si>
    <t>Recursos Humanos</t>
  </si>
  <si>
    <t>Planificación aprobada</t>
  </si>
  <si>
    <t>Listado del personal</t>
  </si>
  <si>
    <t>Subdirección Administrativo/Contabilidad/Recursos Humanos</t>
  </si>
  <si>
    <t>Libramiento/ Tirilla de entrega de uniforme</t>
  </si>
  <si>
    <t>Formularios de Desempeño</t>
  </si>
  <si>
    <t>Reportes de Evaluación</t>
  </si>
  <si>
    <t>Lista de cumpleaños</t>
  </si>
  <si>
    <t>Subdirector Administrativo/ Recursos Humanos</t>
  </si>
  <si>
    <t>Redes Sociales EGAEERD</t>
  </si>
  <si>
    <t>Reprogramar actividad/Gestionar fondos</t>
  </si>
  <si>
    <t xml:space="preserve">Mural </t>
  </si>
  <si>
    <t>Logística/Regalos</t>
  </si>
  <si>
    <t xml:space="preserve">Adquisición  </t>
  </si>
  <si>
    <t>Subdirector Administrativo/ Compras</t>
  </si>
  <si>
    <t>Planificación</t>
  </si>
  <si>
    <t>Subdirección de Contabilidad</t>
  </si>
  <si>
    <t xml:space="preserve">Anteproyecto de presupuestario </t>
  </si>
  <si>
    <t>Ejecución presupuestaria</t>
  </si>
  <si>
    <t>Subdirector de Contabilidad</t>
  </si>
  <si>
    <t>Reporte de ejecución presupuestaria</t>
  </si>
  <si>
    <t>Encargado de Compras</t>
  </si>
  <si>
    <t>Inventario</t>
  </si>
  <si>
    <t>Encargado de Activos Fijos</t>
  </si>
  <si>
    <t>Actualización de Activos Fijos</t>
  </si>
  <si>
    <t>Enero-Julio 2020</t>
  </si>
  <si>
    <t>Subdirección Académica/ Servicios Estudiantiles</t>
  </si>
  <si>
    <t>Registro de Servicios</t>
  </si>
  <si>
    <t>Informaciones de programas</t>
  </si>
  <si>
    <t>Rutinas, Página web egae.mil.do/ Redes Sociales EGAEERD</t>
  </si>
  <si>
    <t>Listado de egresados</t>
  </si>
  <si>
    <t>Regfrigerio</t>
  </si>
  <si>
    <t>Página web egae.mil.do/ Redes Sociales EGAEERD</t>
  </si>
  <si>
    <t>Programa de estudios</t>
  </si>
  <si>
    <t>Ajustar la programación según las sitaciones presentadas y realizar pago a tiempo de los docentes y personal involucrado</t>
  </si>
  <si>
    <t>Libramientos/ Página web egae.mil.do/ Redes Sociales EGAEERD</t>
  </si>
  <si>
    <t>Gestionar partida presupuestaria correspondiente/Reprogramar actividades</t>
  </si>
  <si>
    <t>Febrero-diciembre</t>
  </si>
  <si>
    <t>Subdireccion Académica</t>
  </si>
  <si>
    <t>Transporte</t>
  </si>
  <si>
    <t>/ Página web egae.mil.do/ Redes Sociales EGAEERD/Lista de Graduandos</t>
  </si>
  <si>
    <t xml:space="preserve">Subdirección Academica </t>
  </si>
  <si>
    <t>Subdirección Académica/ Coordinadores</t>
  </si>
  <si>
    <t>Convocatoria</t>
  </si>
  <si>
    <t>Depende del INSUDE</t>
  </si>
  <si>
    <t>Actas del Consejo Académico del INSUDE/Convocatoria</t>
  </si>
  <si>
    <t>Adquisición de equipos</t>
  </si>
  <si>
    <t>Oficio de Solicitud/ Libramiento</t>
  </si>
  <si>
    <t>Oficio de Solicitud</t>
  </si>
  <si>
    <t>Listado de aspirantes</t>
  </si>
  <si>
    <t>Expedientes de los discentes de nuevo ingreso registrados</t>
  </si>
  <si>
    <t>Subdirección Académica/ Registro/Admisión</t>
  </si>
  <si>
    <t>Oficio de solicitud</t>
  </si>
  <si>
    <t xml:space="preserve"> Página web egae.mil.do/ Redes Sociales EGAEERD</t>
  </si>
  <si>
    <t>Enero-diciembre</t>
  </si>
  <si>
    <t>Subdirección Académica/ Evaluación</t>
  </si>
  <si>
    <t>Reportes de evaluaciones</t>
  </si>
  <si>
    <t>Documentos de docentes</t>
  </si>
  <si>
    <t>Oficio de envío</t>
  </si>
  <si>
    <t>Base de Datos actualizada</t>
  </si>
  <si>
    <t>Base de Datos física actualizada</t>
  </si>
  <si>
    <t>Reprogramar actividad/ Gestionar partida presupuestaria correspondiente</t>
  </si>
  <si>
    <t>Asesores y evaluadores</t>
  </si>
  <si>
    <t>Formularios de evaluación aprobados</t>
  </si>
  <si>
    <t>Subdirección de Investigación</t>
  </si>
  <si>
    <t>Pág. Web egae.mil.do/Redesociales EGAEERD/ Facturas</t>
  </si>
  <si>
    <t>Gestionar partida presupuestaria correspondiente/reprogramar actividad</t>
  </si>
  <si>
    <t xml:space="preserve">5.3.1. Habilitar centro tecnológico </t>
  </si>
  <si>
    <t>Cotizar Pagos de docentes, asesores</t>
  </si>
  <si>
    <t>Cotizar Construcción o alquiler de aula</t>
  </si>
  <si>
    <t>Cotizar Logística</t>
  </si>
  <si>
    <t>Cotizar actividades complementaria</t>
  </si>
  <si>
    <t>Personal experto en temas de  Defensa y Seguridad</t>
  </si>
  <si>
    <t>Implementar el Reglamento de Control de Documentos del INSUDE.</t>
  </si>
  <si>
    <t>1.2.</t>
  </si>
  <si>
    <t>Confeccionar el Libro Blanco para la Defensa</t>
  </si>
  <si>
    <t>1.5.</t>
  </si>
  <si>
    <t xml:space="preserve">1.9.1. Crear Maestría en Geopolítica </t>
  </si>
  <si>
    <t>1.9.</t>
  </si>
  <si>
    <t>1.10.1. Crear el Comité Científico para temas de  Defensa y Seguridad.</t>
  </si>
  <si>
    <t>1.10.2. Crear el Programa del Observatorio en Defensa y Seguridad.</t>
  </si>
  <si>
    <t>1.11.</t>
  </si>
  <si>
    <t>1.11.1. Realizar actividades con personalidades internacionales.</t>
  </si>
  <si>
    <t>1.11.2. Celebrar independencia de los países a los que pertenecen los estudiantes extranjeros.</t>
  </si>
  <si>
    <t>1.12.1. Elaborar Plan de Capacitación del Personal EGAEE</t>
  </si>
  <si>
    <t>1.14.</t>
  </si>
  <si>
    <t xml:space="preserve">1.14.1. Realizar misa conmemorativa </t>
  </si>
  <si>
    <t xml:space="preserve">3.1. </t>
  </si>
  <si>
    <t>3.1.2. Participar en el Comité de Graduaciones del INSUDE</t>
  </si>
  <si>
    <t>3.1.. Participar en reuniones de índole administrativa en el INSUDE</t>
  </si>
  <si>
    <t>3.3.</t>
  </si>
  <si>
    <t>3.3.1.. Elaborar una planificación de las vacaciones del personal.</t>
  </si>
  <si>
    <t>3.3.2. Elaborar una planificación de adquisición de uniformes para el personal.</t>
  </si>
  <si>
    <t>3.3.3. Realizar evaluación de desempeño</t>
  </si>
  <si>
    <t>3.3.5. Elaborar planificación de los cumpleaños del personal</t>
  </si>
  <si>
    <t>3.3.7  Elaborar planificación de actividades de fin de año para el personal</t>
  </si>
  <si>
    <t>3.4. Gestionar abastecimiento del Almacén</t>
  </si>
  <si>
    <t>3.4.1. Adquisición de compras de materiales y equipos de oficinas para el primer semestre.</t>
  </si>
  <si>
    <t xml:space="preserve"> 4.1.1. Supervisar y verificar los planes de estudio y controles de docencia   </t>
  </si>
  <si>
    <t xml:space="preserve"> 4.1.2. Reformular los planes de estudio bajo el esquema por competencias</t>
  </si>
  <si>
    <t xml:space="preserve"> 4.1.3. Socializar la reformulación de los planes de estudios</t>
  </si>
  <si>
    <t xml:space="preserve"> 4.1.4. Someter los planes de estudio de postgrado a la Rectoría INSUDE</t>
  </si>
  <si>
    <t xml:space="preserve"> 4.2.1. Canalizar las solicitudes de los discentes con el Departamento de Servicios Estudiantiles de la Rectoría.</t>
  </si>
  <si>
    <t xml:space="preserve"> 4.2.2. Publicar en la Página Web, las redes sociales de la EGAEE y correos las informaciones de interés para la población estudiantil y egresados.</t>
  </si>
  <si>
    <t xml:space="preserve"> 4.2.4. Crear un círculo de egresado de la EGAEE</t>
  </si>
  <si>
    <t xml:space="preserve"> 4.2. </t>
  </si>
  <si>
    <t xml:space="preserve"> 4.2.3. Motivar a los egresados de los diferentes programas a participar en el círculo de egresados del INSUDE.</t>
  </si>
  <si>
    <t xml:space="preserve"> 4.2.13. Realizar actividad de bienvenida a los cursantes de cada programa </t>
  </si>
  <si>
    <t xml:space="preserve"> 4.4.1. Ejecución del programa de estudio</t>
  </si>
  <si>
    <t xml:space="preserve"> 4.4.5. Realizar conferencias complementarias</t>
  </si>
  <si>
    <t xml:space="preserve">  4.13.</t>
  </si>
  <si>
    <t xml:space="preserve">5.1. </t>
  </si>
  <si>
    <t>5.1.1. Recargar los equipos de control de incendios</t>
  </si>
  <si>
    <t>5.1.2. Instalar equipos de detección de humo y fuego.</t>
  </si>
  <si>
    <t>5.1.3. Señalizar las diferentes áreas de la EGAEE de acuerdo al Plan de Emergencia  y Seguridad del INSUDE</t>
  </si>
  <si>
    <t>5.2.</t>
  </si>
  <si>
    <t xml:space="preserve"> Realizar mantenimiento preventivo de los vehículos de transporte de la EGAEE</t>
  </si>
  <si>
    <t>3.2.</t>
  </si>
  <si>
    <t>3.2.3. Adquirir materiales de mantenimiento de vehículos de transporte.</t>
  </si>
  <si>
    <t>6.1.</t>
  </si>
  <si>
    <t>6.1.1. Hacer inventario de los equipos tecnológicos existente en la EGAEE</t>
  </si>
  <si>
    <t>6.1.2. Realizar un mantenimiento preventivo de los equipos tecnológicos existente en la EGAEE</t>
  </si>
  <si>
    <t>6.1.3. Ejecutar políticas en el servicio de Internet tanto inalámbrico como de red de datos.</t>
  </si>
  <si>
    <t>6.1.4. Apoyar a usuarios de la EGAEE en operaciones de implementación o adecuación de servicios informáticos.</t>
  </si>
  <si>
    <t>6.1.5. Realizar instalación y mantenimiento de software propio o programas comerciales.</t>
  </si>
  <si>
    <t>6.1.6. Desarrollar políticas de uso de equipos informáticos de la EGAEE</t>
  </si>
  <si>
    <t>6.1.7. Actualizar licencia de equipos tecnológicos.</t>
  </si>
  <si>
    <t>6.1.8. Realizar y controlar copias de seguridad de la información sensible</t>
  </si>
  <si>
    <t>6.1.9. Actualizar los diferentes programas comerciales y sistemas operativos</t>
  </si>
  <si>
    <t>6.1.10. Actualizar antivirus de todos los equipos.</t>
  </si>
  <si>
    <t>6.2.</t>
  </si>
  <si>
    <t>6.2.1. Gestionar Plataforma Blackboard</t>
  </si>
  <si>
    <t>6.2.2. Implementar Plataforma Blackboard.</t>
  </si>
  <si>
    <t>6.2.3. Gestionar Plataforma Moodle.</t>
  </si>
  <si>
    <t>6.2.4. Implementar Plataforma Moodle.</t>
  </si>
  <si>
    <t>6.2.5. Capacitar al personal docente y administrativo en las plataformas.</t>
  </si>
  <si>
    <t>6.4. Implementar Normas de la Tecnología de la Información y Comunicación (NORTIC)</t>
  </si>
  <si>
    <t>6.4.2. Aplicar la NORTIC A3</t>
  </si>
  <si>
    <t>6.4.3. Aplicar la NORTIC E1</t>
  </si>
  <si>
    <t>7.1.</t>
  </si>
  <si>
    <t>7.2.</t>
  </si>
  <si>
    <t>7.2.1. Revisión de las diferentes fases de la investigación, de los diferentes programas de postgrado</t>
  </si>
  <si>
    <t xml:space="preserve"> 7.1.2. Supervisión de las diferentes fases de la investigación aprobadas verificando que se cumpla con lo establecido en el Reglamento de Investigación del INSUDE.</t>
  </si>
  <si>
    <t xml:space="preserve"> 7.3. </t>
  </si>
  <si>
    <t xml:space="preserve"> 7.4.</t>
  </si>
  <si>
    <t>7.5.</t>
  </si>
  <si>
    <t xml:space="preserve"> 7.5.. Realizar actividades de Educación Continua</t>
  </si>
  <si>
    <t>8.1.</t>
  </si>
  <si>
    <t>8.2.</t>
  </si>
  <si>
    <t>8.3.</t>
  </si>
  <si>
    <t>8.4.</t>
  </si>
  <si>
    <t>8.4.1. Realizar Inventario de Activos Fijos</t>
  </si>
  <si>
    <t xml:space="preserve"> 4.4.</t>
  </si>
  <si>
    <t xml:space="preserve"> 4.4.2. Realizar el Viaje Académico al Exterior</t>
  </si>
  <si>
    <t xml:space="preserve"> 4.3.6. Realizar visitas a los diferentes cuerpos castrenses</t>
  </si>
  <si>
    <t xml:space="preserve"> 4.4.8. Realizar  graduación </t>
  </si>
  <si>
    <t>4.4.4. Realizar recorrido de reconocimiento por la zona sur de la frontera dominico haitiana</t>
  </si>
  <si>
    <t>4.5.</t>
  </si>
  <si>
    <t xml:space="preserve"> 4.5.1. Ejecución del programa de estudio</t>
  </si>
  <si>
    <t xml:space="preserve"> 4.5.3. Realizar el recorrido de reconocimiento a la zona norte de la frontera dominico-haitiana</t>
  </si>
  <si>
    <t xml:space="preserve"> 4.5.5. Realizar conferencias complementarias</t>
  </si>
  <si>
    <t xml:space="preserve"> 4.9.</t>
  </si>
  <si>
    <t xml:space="preserve"> 4.9.1. Ejecución del programa de estudio</t>
  </si>
  <si>
    <t xml:space="preserve"> 4.9.2. Realizar el recorrido de reconocimiento a la zona norte de la frontera dominico-haitiana</t>
  </si>
  <si>
    <t xml:space="preserve"> 4.9.3. Realizar el Viaje Académico al Exterior</t>
  </si>
  <si>
    <t xml:space="preserve"> 4.9.4. Realizar conferencias complementarias</t>
  </si>
  <si>
    <t xml:space="preserve"> Participar de Consejos convocados por del INSUDE.</t>
  </si>
  <si>
    <t xml:space="preserve"> 4.11.</t>
  </si>
  <si>
    <t xml:space="preserve"> 4.11.1. Participar de los Consejos Académicos del INSUDE.</t>
  </si>
  <si>
    <t xml:space="preserve">  4.12.</t>
  </si>
  <si>
    <t xml:space="preserve"> 4.12.1. Gestionar la adquisición de equipos adecuados para la instalación del sistema SIAR</t>
  </si>
  <si>
    <t xml:space="preserve"> 4.12.2. Obtener acceso del SIAR</t>
  </si>
  <si>
    <t xml:space="preserve"> 4.12.3. Migrar expedientes de los cursantes al SIAR</t>
  </si>
  <si>
    <t xml:space="preserve"> 4.12.4. Gestionar matriculación de cursantes</t>
  </si>
  <si>
    <t xml:space="preserve"> 4.13.1. Promocionar los programas académicos de la EGAEE a través de diferentes medios de comunicación</t>
  </si>
  <si>
    <t xml:space="preserve"> 4.12.2. Crear vídeos o tutoriales que promocionen las diferentes actividades que se realizan en los programas académicos</t>
  </si>
  <si>
    <t xml:space="preserve"> 4.14.</t>
  </si>
  <si>
    <t xml:space="preserve"> 4.14.1. Realizar evaluaciones al final de cada asignatura del programa de maestría</t>
  </si>
  <si>
    <t xml:space="preserve"> 4.14.2. Realizar evaluaciones al final de cada asignatura del programa dela especialidad</t>
  </si>
  <si>
    <t xml:space="preserve"> 4.14.3. Realizar evaluaciones al final de cada actividad académica ejecutada</t>
  </si>
  <si>
    <t xml:space="preserve"> 4.14.4. Realizar reportes de cada evaluación </t>
  </si>
  <si>
    <t xml:space="preserve"> 4.15. </t>
  </si>
  <si>
    <t xml:space="preserve"> 4.15.1. Enviar documentos de los docentes al INSUDE </t>
  </si>
  <si>
    <t xml:space="preserve"> 4.15.2. Gestionar los carnet de los docentes</t>
  </si>
  <si>
    <t xml:space="preserve">4.16. </t>
  </si>
  <si>
    <t xml:space="preserve"> 4.16.1. Actualizar Base de Datos de Egresados</t>
  </si>
  <si>
    <t xml:space="preserve"> 4.16.2. Subir Base de Datos de los Egresados al Portal de la EGAEE.</t>
  </si>
  <si>
    <t xml:space="preserve"> 4.17. </t>
  </si>
  <si>
    <t xml:space="preserve"> 4.17.1. Realizar Almuerzo de socialización </t>
  </si>
  <si>
    <t>Eje Estratégico V: INFRAESTRUCTURA</t>
  </si>
  <si>
    <t>5.2.6. Reparar y dar mantenimiento a los aires acondicionado.</t>
  </si>
  <si>
    <t>5.2.7. Remozar el area de esparcimiento y aplicar impermeabilizante.</t>
  </si>
  <si>
    <t>5.2.8. Restructuración del Almacén</t>
  </si>
  <si>
    <t>Eje Estratégico VI: TECNOLOGÍA</t>
  </si>
  <si>
    <t>Objetivo General 6.1: Desarrollar un sistema tecnológico actualizado que responda a las necesidades académicas y administrativas del INSUDE.</t>
  </si>
  <si>
    <t>Objetivo General 5.1: Optimizar la infraestructura física para elevar la calidad de los procesos académicos y administrativos.</t>
  </si>
  <si>
    <r>
      <t xml:space="preserve">Objetivo General 4.1: </t>
    </r>
    <r>
      <rPr>
        <sz val="9"/>
        <color rgb="FF000000"/>
        <rFont val="Times New Roman"/>
        <family val="1"/>
      </rPr>
      <t> Garantizar la planificación y ejecución curricular conforme a las necesidades institucionales y nacionales en materia de Seguridad y Defensa.</t>
    </r>
  </si>
  <si>
    <t>Objetivo General 3.1: Optimizar la gestión administrativa a fin de que se constituya en un verdadero apoyo para la docencia, investigación y extensión</t>
  </si>
  <si>
    <t>Objetivo General 1.1:Establecer mecanismos que garanticen la Integración Institucional de la EGAEE</t>
  </si>
  <si>
    <r>
      <t>Objetivo General 7.1:</t>
    </r>
    <r>
      <rPr>
        <sz val="9"/>
        <color rgb="FF000000"/>
        <rFont val="Times New Roman"/>
        <family val="1"/>
      </rPr>
      <t> Desarrollar los mecanismos necesarios para el fomento de la construcción del conocimiento, la capacitación y la vinculación del INSUDE con la sociedad.</t>
    </r>
  </si>
  <si>
    <t xml:space="preserve"> 7.1.7. Preparar y presentar a la Rectoría los temas ponderados para los trabajos de investigación que realizarán los discentes de la 18ª Promoción de la Maestría en Defensa y Seguridad Nacional</t>
  </si>
  <si>
    <t xml:space="preserve"> 7.1.8. Preparar y presentar a la Rectoría los temas ponderados para los trabajos de investigación que realizarán los discentes de la promoción 13 de la Especialidad en Geopolítica</t>
  </si>
  <si>
    <t xml:space="preserve"> 7.4.4. Impartir dos seminarios online bajo la conducción de los Colegios de Defensa Iberoamericano.</t>
  </si>
  <si>
    <t>7.5.2. Impartir talleres, seminarios y conferencias relativas a la Defensa y Seguridad Nacional</t>
  </si>
  <si>
    <t>Objetivo General 8.1: Garantizar el desarrollo sostenible del financiamiento educativo del INSUDE.</t>
  </si>
  <si>
    <t xml:space="preserve"> Elaborar planificación de Recursos Humanos</t>
  </si>
  <si>
    <t>7.4.1. Desarrollo de cuatro talleres  por año, en Seguridad y Defensa</t>
  </si>
  <si>
    <t xml:space="preserve">Bajo               </t>
  </si>
  <si>
    <t>Dirección EGAEE y Comisión designada</t>
  </si>
  <si>
    <t>1.7.1. Ejecutar Planes de Accion de las NOBACI</t>
  </si>
  <si>
    <t>Materiales Gatables</t>
  </si>
  <si>
    <t>Enero-diciembre 2020</t>
  </si>
  <si>
    <t>NOBACI Implementadas</t>
  </si>
  <si>
    <t>Compras</t>
  </si>
  <si>
    <t xml:space="preserve">Compras </t>
  </si>
  <si>
    <t>Licitaciones</t>
  </si>
  <si>
    <t>Pagina web egae.mil.do</t>
  </si>
  <si>
    <t>RAI</t>
  </si>
  <si>
    <t>Verificar que todos los documentos mencionados en el Reglamento esten codificados</t>
  </si>
  <si>
    <t>Gravedad del Riesgo</t>
  </si>
  <si>
    <t>Alto</t>
  </si>
  <si>
    <t>Medio</t>
  </si>
  <si>
    <t>Bajo</t>
  </si>
  <si>
    <t>Marzo-diciembre 2020</t>
  </si>
  <si>
    <t>CARGA FIJA 2020</t>
  </si>
  <si>
    <t>Fondos para el cumplimiento de requerimientos</t>
  </si>
  <si>
    <t xml:space="preserve">1.1. </t>
  </si>
  <si>
    <t>PT</t>
  </si>
  <si>
    <t>1.9.3. Crear Maestria en Ciberdefensa y Ciberseguridad.</t>
  </si>
  <si>
    <t xml:space="preserve">1.9.4. Creacion de un Diplomado en Historia </t>
  </si>
  <si>
    <t>Cotizar Pagos de Docentes</t>
  </si>
  <si>
    <t xml:space="preserve">Cotizar Logistica </t>
  </si>
  <si>
    <t xml:space="preserve">Direccion, Subdirecciones </t>
  </si>
  <si>
    <t>Programa academico</t>
  </si>
  <si>
    <t>Dirección/Subdireccion de Investigacion</t>
  </si>
  <si>
    <t>3.3.6. Gestionar la selección del empleado del trimestre</t>
  </si>
  <si>
    <t>3.4.2. Adquisición de compras de materiales y equipos de oficinas para el segundo semestre.</t>
  </si>
  <si>
    <t xml:space="preserve"> 4.4.7. Realizar ejercicio Manejo de Crisis y Solución de Conflictos EGAEE 2020</t>
  </si>
  <si>
    <t xml:space="preserve">5.2.1. Ampliacion del edificio  </t>
  </si>
  <si>
    <t>Inicio</t>
  </si>
  <si>
    <t>Fin de la construccion</t>
  </si>
  <si>
    <t>No cumplimiento por falta de fondos/Eventos presentados fuera de programación</t>
  </si>
  <si>
    <t>TOTAL GENERAL EJE V</t>
  </si>
  <si>
    <t xml:space="preserve"> 7.4.3. Impartir dos talleres para comunicadores sobre Gerencia de Comunicación Estratégica para la Defensa y Seguridad Nacional.</t>
  </si>
  <si>
    <t xml:space="preserve"> 7.4.2. Impartir tres Diplomados en Ciberseguridad y Ciberdefensa</t>
  </si>
  <si>
    <t>Logística/Pago de docentes</t>
  </si>
  <si>
    <t>7.5.1. Impartir un diplomado en Metodología de la Investigación aplicada a la Seguridad y Defensa.</t>
  </si>
  <si>
    <t>7.4.5. Impartir un diplomado en historia</t>
  </si>
  <si>
    <t>Material gastable</t>
  </si>
  <si>
    <t>Refrigerio en las reuniones</t>
  </si>
  <si>
    <t xml:space="preserve"> 4.1.11. Elaborar Calendario Académico de la 19ª  promoción de la Maestría en Defensa y Seguridad Nacional 2021</t>
  </si>
  <si>
    <t>4.1.12 Elaborar Calendario Académico de la 14 promoción de la Especialidad en Geopolítica 2021</t>
  </si>
  <si>
    <t xml:space="preserve"> 4.2.10. Realizar una charla de inducción a los aspirantes de la promoción 18ª  de la Maestría en Defensa y Seguridad Nacional</t>
  </si>
  <si>
    <t xml:space="preserve"> 4.2.9. Realizar una charla de inducción a los aspirantes de la promoción 13ª  de la Especialidad en Geopolítica</t>
  </si>
  <si>
    <t xml:space="preserve"> Desarrollar programa de Maestría en Defensa y Seguridad Nacional de la 17ª   promoción (período 2019-2020)</t>
  </si>
  <si>
    <t xml:space="preserve">  Desarrollar programa de Maestría en Defensa y Seguridad Nacional de la 18ª  promoción (período 2020-2021)</t>
  </si>
  <si>
    <t xml:space="preserve"> Desarrollar programa de  Especialidad en Geopolítica de la 13ª  promoción (período </t>
  </si>
  <si>
    <t>7.4.6. Impartir cinco conferencias a instituciones publicas sobre seguridad y defensa</t>
  </si>
  <si>
    <t>Materiales gastable</t>
  </si>
  <si>
    <t xml:space="preserve"> 7.3.3. Presentación  y evaluación de las fases de investigación de la 17ª promoción  de la Maestría en Defensa y Seguridad Nacional.</t>
  </si>
  <si>
    <t>7.3.5. Presentación  y evaluación de las fases de investigación de la 18ª promoción  de la Maestría en Defensa y Seguridad Nacional.</t>
  </si>
  <si>
    <t>Refrigerio/</t>
  </si>
  <si>
    <t xml:space="preserve"> 7.3.6. Presentación  y evaluación de las fases de investigación de la 13ª promoción  de la Especialidad en Geopolítica.</t>
  </si>
  <si>
    <t>No cumplimiento por falta de fondos/por la no aprobación</t>
  </si>
  <si>
    <t>No cumplimiento por falta de de fondos</t>
  </si>
  <si>
    <t xml:space="preserve">Equipos e instalacion  </t>
  </si>
  <si>
    <t>Actualizar el Portal de Transparencia</t>
  </si>
  <si>
    <t>Pago de transporte para asesores</t>
  </si>
  <si>
    <t xml:space="preserve">Direccion  </t>
  </si>
  <si>
    <t>Material Gastable</t>
  </si>
  <si>
    <t xml:space="preserve">Calidad/Todas las areas EGEE </t>
  </si>
  <si>
    <t>Documentos codificados</t>
  </si>
  <si>
    <t>1.1.2. Ejecutar el Reglamento de Control de Documentos del INSUDE</t>
  </si>
  <si>
    <t>N/A</t>
  </si>
  <si>
    <t>1.8.1. Hacer reporte mensual en el Portal de Transparencia</t>
  </si>
  <si>
    <t>1.8.2. Cumplir con la ley de Compras y Contrataciones</t>
  </si>
  <si>
    <t>1.8.3. Elaborar estadisticas del Portal 311</t>
  </si>
  <si>
    <t>1.8.4. Elaborar estadisticas del Portal de Libre Acceso a la Información</t>
  </si>
  <si>
    <t>Reportes de las diferentes areas</t>
  </si>
  <si>
    <t>RAI/WEBMASTER</t>
  </si>
  <si>
    <t>Portal de Transparencia actualizado</t>
  </si>
  <si>
    <t xml:space="preserve">No cumplimiento por eventos presentados fuera de programacion </t>
  </si>
  <si>
    <t xml:space="preserve">No cumplimiento por no existir documentos para codificar  </t>
  </si>
  <si>
    <t>No cumplimiento por Falta de presupuesto/ eventos presentados fuera de programación</t>
  </si>
  <si>
    <t xml:space="preserve">No cumplimiento por no recibir el reporte de cada área sobre sus actividades </t>
  </si>
  <si>
    <t>No cumplimiento por eventos presentados duera de programación</t>
  </si>
  <si>
    <t>No cumplimiento por eventos presentados fuera de programación</t>
  </si>
  <si>
    <t xml:space="preserve">No cumplimiento por falta de fondos/Eventos </t>
  </si>
  <si>
    <t xml:space="preserve">No cumplimiento por falta de fondos/Eventos presentados fuera de programación/No asistencia de personalidades </t>
  </si>
  <si>
    <t>No cumplimiento por falta de fondos/Eventos presentados fuera de programación/Por tener en los programas de estudios extranjeros</t>
  </si>
  <si>
    <t>No cumplimiento por eventos presentado fuera de programación</t>
  </si>
  <si>
    <t>No cumplimiento por eventos presentados fuera de programación/por falta de fondos</t>
  </si>
  <si>
    <t>No cumplimiento por la no existencias de reportes en el portal 311</t>
  </si>
  <si>
    <t>No cumplimiento por la no existencias de solicitudes de Información</t>
  </si>
  <si>
    <t>No cumplimiento por falta de fondos/eventos presentados fuera de programación</t>
  </si>
  <si>
    <t>No cumplimiento por falta de convocatoria por parte del INSUDE/ Eventos presentados fuera de programación</t>
  </si>
  <si>
    <t>No cumplimiento por evento presentados fuera de programación</t>
  </si>
  <si>
    <t>No cumplimiento por evento presentados fuera de programación/ Falta de fondos</t>
  </si>
  <si>
    <t>No cumplimiento por falta de fondos</t>
  </si>
  <si>
    <t>No cumplimiento por la falta de fondos para iniciar los programas de postgrado</t>
  </si>
  <si>
    <t>No cumplimiento por situaciones presentadas fuera de programacion</t>
  </si>
  <si>
    <t>No cumplimiento por cambios en la programación, por eventos insperados y por falta de fondos</t>
  </si>
  <si>
    <t>No cumplimiento por falta de fondos o situaciones fuera de programación</t>
  </si>
  <si>
    <t>No cumplimiento por la no participación de los involucrados o por falta de recursos.</t>
  </si>
  <si>
    <t>No cumplimiento por falta de convocatoria por el INSUDE</t>
  </si>
  <si>
    <t>No cumplimiento por eventos presentados fuera de programación.</t>
  </si>
  <si>
    <t>No cumplimiento por eventos presentados fuera de programación/ Falta de fondos</t>
  </si>
  <si>
    <t>No cumplimiento por eventos presentados fuera de programación/ No solicitud de servicios</t>
  </si>
  <si>
    <t>No cumplimiento por la no contratación del servicio de plataforma/Eventos presentados fuera de programación</t>
  </si>
  <si>
    <t>Acceso al portal</t>
  </si>
  <si>
    <t>No cumplimiento por falta de fondos.</t>
  </si>
  <si>
    <t xml:space="preserve">No cumplimiento por eventos presentados fuera de programación  </t>
  </si>
  <si>
    <t>No cumplimiento por la no entrega de los trabajos revisados por parte de los asesores de contenido.</t>
  </si>
  <si>
    <t>1.9.5. Creacion de un Diplomado en Seguridad y Defensa</t>
  </si>
  <si>
    <t>7.4.6 Impartir un Diplomado en Seguridad y Defensa</t>
  </si>
  <si>
    <t>5.1.4. Crear Comité de Emergencia y Seguridad</t>
  </si>
  <si>
    <t>5.1.5. Realizar simulacro de implementación del Plan de Emergencia  y Seguridad</t>
  </si>
  <si>
    <t>Plan de Emergencia y Seguridad y Seguridad</t>
  </si>
  <si>
    <t>Memorandum</t>
  </si>
  <si>
    <t>Resultado Estratégico</t>
  </si>
  <si>
    <t>Producto (S)</t>
  </si>
  <si>
    <t>Meta</t>
  </si>
  <si>
    <t>Actividades</t>
  </si>
  <si>
    <t>PLAN OPERATIVO ANUAL (POA) 2022)</t>
  </si>
  <si>
    <t xml:space="preserve">Enero-diciembre 2022 </t>
  </si>
  <si>
    <t>Enero-Julio 2022</t>
  </si>
  <si>
    <t>Octubre-diciembre 2022</t>
  </si>
  <si>
    <t xml:space="preserve">Octubre-diciembre 2022 </t>
  </si>
  <si>
    <t>Eje Estratégico II: ACADÉMICO</t>
  </si>
  <si>
    <t>Eje Estratégico III: INVESTIGACIÓN, EXTENSIÓN Y EDUCACIÓN CONTINUA</t>
  </si>
  <si>
    <r>
      <t>Eje Estratégico I: GESTIÓN INSTITUCIONAL</t>
    </r>
    <r>
      <rPr>
        <sz val="9"/>
        <color rgb="FF000000"/>
        <rFont val="Times New Roman"/>
        <family val="1"/>
      </rPr>
      <t> </t>
    </r>
  </si>
  <si>
    <t>Eje Estratégico IV: ADMINISTRACIÓN</t>
  </si>
  <si>
    <t>PLAN OPERATIVO ANUAL (POA) 2022</t>
  </si>
  <si>
    <t xml:space="preserve">Enero-Diciembre 2022 </t>
  </si>
  <si>
    <t>Julio-diciembre 2022</t>
  </si>
  <si>
    <t>Marzo-Abril 2022</t>
  </si>
  <si>
    <t>Enero-Abril 2022</t>
  </si>
  <si>
    <t>Marzo-Julio 2022</t>
  </si>
  <si>
    <t>Febrero-diciembre, 2022</t>
  </si>
  <si>
    <t>Febrero-diciembre 2022</t>
  </si>
  <si>
    <t>Abril-agosto 2022</t>
  </si>
  <si>
    <t>Abril-Julio 2022</t>
  </si>
  <si>
    <t>Junio-octubre 2022</t>
  </si>
  <si>
    <t>Enero-febrero 2022</t>
  </si>
  <si>
    <t>Julio-Agosto 2022</t>
  </si>
  <si>
    <t>Septiembre-Octubre 2022</t>
  </si>
  <si>
    <t>Enero-Mayo 2022</t>
  </si>
  <si>
    <t>Febrero-julio 2022</t>
  </si>
  <si>
    <t>Enero-Marzo 2022</t>
  </si>
  <si>
    <t>Enero-diciembre 2022</t>
  </si>
  <si>
    <t>Enero, 2022</t>
  </si>
  <si>
    <t>Enero-Diciembre 2022</t>
  </si>
  <si>
    <t>Enero-Diciembre, 2021</t>
  </si>
  <si>
    <t>Febrero-Agosto 2022</t>
  </si>
  <si>
    <t>Enero-Junio, 2022</t>
  </si>
  <si>
    <t>Enero-Diciembre, 2022</t>
  </si>
  <si>
    <t>Febrero-Diciembre 2022</t>
  </si>
  <si>
    <t xml:space="preserve"> Febrero-Diciembre 2022</t>
  </si>
  <si>
    <t>Eje Estratégico VII: FINANCIAMIENTO</t>
  </si>
  <si>
    <t>Junio, 2022</t>
  </si>
  <si>
    <t>Junio-Diciembre 2022</t>
  </si>
  <si>
    <t>Octubre-Diciembre 2022</t>
  </si>
  <si>
    <t>Enero-Junio 2022</t>
  </si>
  <si>
    <t>1.5.6. Presentar avances del PDI 2021-2024 para el 2023</t>
  </si>
  <si>
    <t>POA 2023</t>
  </si>
  <si>
    <t>1.6.4. Elaborar Plan Operativo Anual 2023</t>
  </si>
  <si>
    <t>Plan de Acción 2023</t>
  </si>
  <si>
    <t>1.6.4.2.  Elaborar Plan de Acción 2023</t>
  </si>
  <si>
    <t>8.1.3. Elaborar propuesta presupuestaria para el 2023</t>
  </si>
  <si>
    <t>8.2.2. Elaborar reporte de  ejecución presupuestaria 2023</t>
  </si>
  <si>
    <t>8.3.2. Elaborar Plan de Compras 2023</t>
  </si>
  <si>
    <t>Plan de Compras Anual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</si>
</sst>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[$-10409]#,##0.00;\-#,##0.00"/>
    <numFmt numFmtId="166" formatCode="&quot;RD$&quot;#,##0.00"/>
    <numFmt numFmtId="167" formatCode="[$$-1C0A]#,##0.00_);\([$$-1C0A]#,##0.00\)"/>
    <numFmt numFmtId="168" formatCode="[$$-1C0A]#,##0.00"/>
  </numFmts>
  <fonts count="26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1"/>
      <name val="Calibri"/>
      <family val="2"/>
    </font>
    <font>
      <sz val="11"/>
      <color rgb="FF000000"/>
      <name val="Calibri"/>
      <family val="2"/>
    </font>
    <font>
      <sz val="9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1"/>
      <name val="Calibri"/>
      <family val="2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387">
    <xf numFmtId="0" fontId="0" fillId="0" borderId="0" xfId="0"/>
    <xf numFmtId="43" fontId="0" fillId="0" borderId="0" xfId="1" applyFont="1"/>
    <xf numFmtId="0" fontId="4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top" wrapText="1"/>
    </xf>
    <xf numFmtId="43" fontId="4" fillId="0" borderId="0" xfId="1" applyFont="1" applyFill="1" applyBorder="1" applyAlignment="1">
      <alignment vertical="center" wrapText="1"/>
    </xf>
    <xf numFmtId="0" fontId="12" fillId="0" borderId="1" xfId="0" applyNumberFormat="1" applyFont="1" applyFill="1" applyBorder="1" applyAlignment="1">
      <alignment vertical="center" wrapText="1" readingOrder="1"/>
    </xf>
    <xf numFmtId="0" fontId="12" fillId="0" borderId="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vertical="center" wrapText="1" readingOrder="1"/>
    </xf>
    <xf numFmtId="0" fontId="12" fillId="0" borderId="0" xfId="0" applyFont="1" applyFill="1" applyBorder="1" applyAlignment="1">
      <alignment horizontal="center" vertical="center" wrapText="1"/>
    </xf>
    <xf numFmtId="165" fontId="12" fillId="0" borderId="0" xfId="0" applyNumberFormat="1" applyFont="1" applyFill="1" applyBorder="1" applyAlignment="1">
      <alignment horizontal="center" vertical="center" wrapText="1" readingOrder="1"/>
    </xf>
    <xf numFmtId="0" fontId="13" fillId="0" borderId="0" xfId="0" applyNumberFormat="1" applyFont="1" applyFill="1" applyBorder="1" applyAlignment="1">
      <alignment horizontal="center" vertical="center" wrapText="1" readingOrder="1"/>
    </xf>
    <xf numFmtId="168" fontId="7" fillId="0" borderId="1" xfId="1" applyNumberFormat="1" applyFont="1" applyFill="1" applyBorder="1" applyAlignment="1">
      <alignment vertical="center" wrapText="1"/>
    </xf>
    <xf numFmtId="168" fontId="1" fillId="0" borderId="0" xfId="0" applyNumberFormat="1" applyFont="1" applyFill="1" applyBorder="1" applyAlignment="1">
      <alignment horizontal="center" vertical="center" wrapText="1"/>
    </xf>
    <xf numFmtId="43" fontId="1" fillId="2" borderId="1" xfId="1" applyFont="1" applyFill="1" applyBorder="1" applyAlignment="1">
      <alignment horizontal="right" wrapText="1"/>
    </xf>
    <xf numFmtId="43" fontId="3" fillId="4" borderId="1" xfId="1" applyFont="1" applyFill="1" applyBorder="1" applyAlignment="1">
      <alignment horizontal="right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0" fontId="0" fillId="0" borderId="0" xfId="0" applyFill="1"/>
    <xf numFmtId="0" fontId="0" fillId="0" borderId="18" xfId="0" applyBorder="1"/>
    <xf numFmtId="168" fontId="14" fillId="6" borderId="1" xfId="1" applyNumberFormat="1" applyFont="1" applyFill="1" applyBorder="1" applyAlignment="1">
      <alignment horizontal="right" vertical="center" wrapText="1"/>
    </xf>
    <xf numFmtId="167" fontId="7" fillId="0" borderId="1" xfId="1" applyNumberFormat="1" applyFont="1" applyFill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5" fillId="0" borderId="0" xfId="0" applyFont="1"/>
    <xf numFmtId="168" fontId="4" fillId="0" borderId="0" xfId="1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3" fontId="1" fillId="2" borderId="1" xfId="1" applyFont="1" applyFill="1" applyBorder="1" applyAlignment="1">
      <alignment horizontal="right" vertical="center" wrapText="1"/>
    </xf>
    <xf numFmtId="0" fontId="7" fillId="0" borderId="0" xfId="0" applyFont="1"/>
    <xf numFmtId="0" fontId="7" fillId="0" borderId="0" xfId="0" applyFont="1" applyFill="1"/>
    <xf numFmtId="0" fontId="12" fillId="0" borderId="0" xfId="0" applyNumberFormat="1" applyFont="1" applyFill="1" applyBorder="1" applyAlignment="1">
      <alignment horizontal="center" vertical="center" wrapText="1" readingOrder="1"/>
    </xf>
    <xf numFmtId="0" fontId="13" fillId="0" borderId="0" xfId="0" applyNumberFormat="1" applyFont="1" applyFill="1" applyBorder="1" applyAlignment="1">
      <alignment vertical="center" wrapText="1"/>
    </xf>
    <xf numFmtId="0" fontId="14" fillId="0" borderId="0" xfId="0" applyFont="1"/>
    <xf numFmtId="43" fontId="7" fillId="0" borderId="0" xfId="1" applyFont="1"/>
    <xf numFmtId="43" fontId="7" fillId="0" borderId="0" xfId="1" applyFont="1" applyAlignment="1">
      <alignment horizontal="center"/>
    </xf>
    <xf numFmtId="43" fontId="7" fillId="0" borderId="0" xfId="0" applyNumberFormat="1" applyFont="1" applyAlignment="1">
      <alignment horizontal="center"/>
    </xf>
    <xf numFmtId="0" fontId="12" fillId="0" borderId="17" xfId="0" applyFont="1" applyFill="1" applyBorder="1" applyAlignment="1">
      <alignment horizontal="center" vertical="center" wrapText="1"/>
    </xf>
    <xf numFmtId="166" fontId="12" fillId="0" borderId="12" xfId="2" applyNumberFormat="1" applyFont="1" applyFill="1" applyBorder="1" applyAlignment="1">
      <alignment horizontal="center" vertical="center" wrapText="1" readingOrder="1"/>
    </xf>
    <xf numFmtId="0" fontId="7" fillId="0" borderId="12" xfId="0" applyNumberFormat="1" applyFont="1" applyFill="1" applyBorder="1" applyAlignment="1">
      <alignment horizontal="center" vertical="center" wrapText="1" readingOrder="1"/>
    </xf>
    <xf numFmtId="44" fontId="12" fillId="0" borderId="1" xfId="2" applyNumberFormat="1" applyFont="1" applyFill="1" applyBorder="1" applyAlignment="1">
      <alignment horizontal="center" vertical="center" wrapText="1" readingOrder="1"/>
    </xf>
    <xf numFmtId="166" fontId="12" fillId="0" borderId="16" xfId="2" applyNumberFormat="1" applyFont="1" applyFill="1" applyBorder="1" applyAlignment="1">
      <alignment horizontal="center" vertical="center" wrapText="1" readingOrder="1"/>
    </xf>
    <xf numFmtId="43" fontId="2" fillId="2" borderId="11" xfId="1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center" wrapText="1" readingOrder="1"/>
    </xf>
    <xf numFmtId="0" fontId="12" fillId="0" borderId="7" xfId="0" applyFont="1" applyFill="1" applyBorder="1" applyAlignment="1">
      <alignment horizontal="center" vertical="center" wrapText="1"/>
    </xf>
    <xf numFmtId="0" fontId="13" fillId="0" borderId="36" xfId="0" applyNumberFormat="1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165" fontId="12" fillId="0" borderId="36" xfId="0" applyNumberFormat="1" applyFont="1" applyFill="1" applyBorder="1" applyAlignment="1">
      <alignment horizontal="center" vertical="center" wrapText="1" readingOrder="1"/>
    </xf>
    <xf numFmtId="0" fontId="12" fillId="0" borderId="36" xfId="0" applyNumberFormat="1" applyFont="1" applyFill="1" applyBorder="1" applyAlignment="1">
      <alignment horizontal="center" vertical="center" wrapText="1" readingOrder="1"/>
    </xf>
    <xf numFmtId="0" fontId="12" fillId="0" borderId="3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2" fillId="10" borderId="38" xfId="0" applyNumberFormat="1" applyFont="1" applyFill="1" applyBorder="1" applyAlignment="1">
      <alignment horizontal="center" vertical="center" wrapText="1" readingOrder="1"/>
    </xf>
    <xf numFmtId="0" fontId="12" fillId="11" borderId="39" xfId="0" applyNumberFormat="1" applyFont="1" applyFill="1" applyBorder="1" applyAlignment="1">
      <alignment horizontal="center" vertical="center" wrapText="1" readingOrder="1"/>
    </xf>
    <xf numFmtId="0" fontId="12" fillId="9" borderId="40" xfId="0" applyNumberFormat="1" applyFont="1" applyFill="1" applyBorder="1" applyAlignment="1">
      <alignment horizontal="center" vertical="center" wrapText="1" readingOrder="1"/>
    </xf>
    <xf numFmtId="0" fontId="2" fillId="12" borderId="2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 readingOrder="1"/>
    </xf>
    <xf numFmtId="0" fontId="12" fillId="9" borderId="1" xfId="0" applyNumberFormat="1" applyFont="1" applyFill="1" applyBorder="1" applyAlignment="1">
      <alignment horizontal="center" vertical="center" wrapText="1" readingOrder="1"/>
    </xf>
    <xf numFmtId="0" fontId="12" fillId="9" borderId="11" xfId="0" applyNumberFormat="1" applyFont="1" applyFill="1" applyBorder="1" applyAlignment="1">
      <alignment horizontal="center" vertical="center" wrapText="1" readingOrder="1"/>
    </xf>
    <xf numFmtId="0" fontId="12" fillId="0" borderId="1" xfId="0" applyNumberFormat="1" applyFont="1" applyFill="1" applyBorder="1" applyAlignment="1">
      <alignment horizontal="center" vertical="center" wrapText="1" readingOrder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7" fontId="12" fillId="0" borderId="7" xfId="0" applyNumberFormat="1" applyFont="1" applyFill="1" applyBorder="1" applyAlignment="1">
      <alignment horizontal="center" vertical="center" wrapText="1"/>
    </xf>
    <xf numFmtId="17" fontId="12" fillId="0" borderId="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 readingOrder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0" xfId="0" applyNumberFormat="1" applyFont="1" applyFill="1" applyBorder="1" applyAlignment="1">
      <alignment horizontal="center" vertical="center" wrapText="1" readingOrder="1"/>
    </xf>
    <xf numFmtId="0" fontId="12" fillId="9" borderId="17" xfId="0" applyNumberFormat="1" applyFont="1" applyFill="1" applyBorder="1" applyAlignment="1">
      <alignment horizontal="center" vertical="center" wrapText="1" readingOrder="1"/>
    </xf>
    <xf numFmtId="0" fontId="12" fillId="0" borderId="7" xfId="0" applyNumberFormat="1" applyFont="1" applyFill="1" applyBorder="1" applyAlignment="1">
      <alignment horizontal="center" vertical="center" wrapText="1" readingOrder="1"/>
    </xf>
    <xf numFmtId="0" fontId="13" fillId="0" borderId="1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166" fontId="12" fillId="0" borderId="1" xfId="2" applyNumberFormat="1" applyFont="1" applyFill="1" applyBorder="1" applyAlignment="1">
      <alignment horizontal="center" vertical="center" wrapText="1" readingOrder="1"/>
    </xf>
    <xf numFmtId="0" fontId="13" fillId="0" borderId="1" xfId="0" applyFont="1" applyFill="1" applyBorder="1" applyAlignment="1">
      <alignment horizontal="center" vertical="center" wrapText="1"/>
    </xf>
    <xf numFmtId="167" fontId="7" fillId="0" borderId="1" xfId="1" applyNumberFormat="1" applyFont="1" applyFill="1" applyBorder="1" applyAlignment="1">
      <alignment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3" fillId="9" borderId="11" xfId="0" applyFont="1" applyFill="1" applyBorder="1" applyAlignment="1">
      <alignment horizontal="center" vertical="center" wrapText="1"/>
    </xf>
    <xf numFmtId="0" fontId="7" fillId="9" borderId="1" xfId="0" applyNumberFormat="1" applyFont="1" applyFill="1" applyBorder="1" applyAlignment="1">
      <alignment horizontal="center" vertical="center" wrapText="1" readingOrder="1"/>
    </xf>
    <xf numFmtId="0" fontId="7" fillId="9" borderId="12" xfId="0" applyNumberFormat="1" applyFont="1" applyFill="1" applyBorder="1" applyAlignment="1">
      <alignment horizontal="center" vertical="center" wrapText="1" readingOrder="1"/>
    </xf>
    <xf numFmtId="0" fontId="13" fillId="11" borderId="1" xfId="0" applyFont="1" applyFill="1" applyBorder="1" applyAlignment="1">
      <alignment horizontal="center" vertical="center" wrapText="1"/>
    </xf>
    <xf numFmtId="167" fontId="7" fillId="0" borderId="36" xfId="1" applyNumberFormat="1" applyFont="1" applyFill="1" applyBorder="1" applyAlignment="1">
      <alignment horizontal="right" vertical="center" wrapText="1"/>
    </xf>
    <xf numFmtId="167" fontId="7" fillId="0" borderId="7" xfId="1" applyNumberFormat="1" applyFont="1" applyFill="1" applyBorder="1" applyAlignment="1">
      <alignment horizontal="right" vertical="center" wrapText="1"/>
    </xf>
    <xf numFmtId="167" fontId="7" fillId="0" borderId="16" xfId="1" applyNumberFormat="1" applyFont="1" applyFill="1" applyBorder="1" applyAlignment="1">
      <alignment horizontal="right" vertical="center" wrapText="1"/>
    </xf>
    <xf numFmtId="167" fontId="7" fillId="0" borderId="30" xfId="1" applyNumberFormat="1" applyFont="1" applyFill="1" applyBorder="1" applyAlignment="1">
      <alignment horizontal="right" vertical="center" wrapText="1"/>
    </xf>
    <xf numFmtId="0" fontId="23" fillId="0" borderId="36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167" fontId="7" fillId="0" borderId="11" xfId="1" applyNumberFormat="1" applyFont="1" applyFill="1" applyBorder="1" applyAlignment="1">
      <alignment horizontal="right" vertical="center" wrapText="1"/>
    </xf>
    <xf numFmtId="17" fontId="12" fillId="0" borderId="11" xfId="0" applyNumberFormat="1" applyFont="1" applyFill="1" applyBorder="1" applyAlignment="1">
      <alignment horizontal="center" vertical="center" wrapText="1"/>
    </xf>
    <xf numFmtId="0" fontId="13" fillId="0" borderId="7" xfId="0" applyNumberFormat="1" applyFont="1" applyFill="1" applyBorder="1" applyAlignment="1">
      <alignment horizontal="center" vertical="center" wrapText="1"/>
    </xf>
    <xf numFmtId="0" fontId="12" fillId="9" borderId="7" xfId="0" applyNumberFormat="1" applyFont="1" applyFill="1" applyBorder="1" applyAlignment="1">
      <alignment horizontal="center" vertical="center" wrapText="1" readingOrder="1"/>
    </xf>
    <xf numFmtId="166" fontId="12" fillId="0" borderId="1" xfId="1" applyNumberFormat="1" applyFont="1" applyFill="1" applyBorder="1" applyAlignment="1">
      <alignment vertical="center" wrapText="1" readingOrder="1"/>
    </xf>
    <xf numFmtId="0" fontId="12" fillId="0" borderId="7" xfId="0" applyFont="1" applyFill="1" applyBorder="1" applyAlignment="1">
      <alignment vertical="center" wrapText="1"/>
    </xf>
    <xf numFmtId="167" fontId="7" fillId="0" borderId="7" xfId="1" applyNumberFormat="1" applyFont="1" applyFill="1" applyBorder="1" applyAlignment="1">
      <alignment vertical="center" wrapText="1"/>
    </xf>
    <xf numFmtId="166" fontId="12" fillId="0" borderId="7" xfId="1" applyNumberFormat="1" applyFont="1" applyFill="1" applyBorder="1" applyAlignment="1">
      <alignment horizontal="center" vertical="center" wrapText="1" readingOrder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9" fontId="12" fillId="9" borderId="7" xfId="0" applyNumberFormat="1" applyFont="1" applyFill="1" applyBorder="1" applyAlignment="1">
      <alignment horizontal="center" vertical="center" wrapText="1" readingOrder="1"/>
    </xf>
    <xf numFmtId="0" fontId="12" fillId="0" borderId="7" xfId="0" applyFont="1" applyFill="1" applyBorder="1" applyAlignment="1">
      <alignment horizontal="center" vertical="center" wrapText="1" readingOrder="1"/>
    </xf>
    <xf numFmtId="0" fontId="12" fillId="9" borderId="7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 readingOrder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 readingOrder="1"/>
    </xf>
    <xf numFmtId="0" fontId="12" fillId="9" borderId="36" xfId="0" applyFont="1" applyFill="1" applyBorder="1" applyAlignment="1">
      <alignment horizontal="center" vertical="center" wrapText="1"/>
    </xf>
    <xf numFmtId="168" fontId="19" fillId="8" borderId="12" xfId="1" applyNumberFormat="1" applyFont="1" applyFill="1" applyBorder="1" applyAlignment="1">
      <alignment horizontal="right" vertical="center" wrapText="1"/>
    </xf>
    <xf numFmtId="17" fontId="12" fillId="0" borderId="36" xfId="0" applyNumberFormat="1" applyFont="1" applyFill="1" applyBorder="1" applyAlignment="1">
      <alignment horizontal="center" vertical="center" wrapText="1"/>
    </xf>
    <xf numFmtId="9" fontId="12" fillId="9" borderId="36" xfId="0" applyNumberFormat="1" applyFont="1" applyFill="1" applyBorder="1" applyAlignment="1">
      <alignment horizontal="center" vertical="center" wrapText="1" readingOrder="1"/>
    </xf>
    <xf numFmtId="0" fontId="13" fillId="0" borderId="17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wrapText="1"/>
    </xf>
    <xf numFmtId="43" fontId="2" fillId="2" borderId="11" xfId="1" applyFont="1" applyFill="1" applyBorder="1" applyAlignment="1">
      <alignment horizontal="center" wrapText="1"/>
    </xf>
    <xf numFmtId="168" fontId="7" fillId="0" borderId="7" xfId="1" applyNumberFormat="1" applyFont="1" applyFill="1" applyBorder="1" applyAlignment="1">
      <alignment horizontal="right" vertical="center" wrapText="1"/>
    </xf>
    <xf numFmtId="166" fontId="12" fillId="0" borderId="7" xfId="2" applyNumberFormat="1" applyFont="1" applyFill="1" applyBorder="1" applyAlignment="1">
      <alignment horizontal="center" vertical="center" wrapText="1" readingOrder="1"/>
    </xf>
    <xf numFmtId="0" fontId="12" fillId="9" borderId="16" xfId="0" applyNumberFormat="1" applyFont="1" applyFill="1" applyBorder="1" applyAlignment="1">
      <alignment horizontal="center" vertical="center" wrapText="1" readingOrder="1"/>
    </xf>
    <xf numFmtId="168" fontId="7" fillId="0" borderId="11" xfId="1" applyNumberFormat="1" applyFont="1" applyFill="1" applyBorder="1" applyAlignment="1">
      <alignment horizontal="right" vertical="center" wrapText="1"/>
    </xf>
    <xf numFmtId="166" fontId="12" fillId="0" borderId="11" xfId="2" applyNumberFormat="1" applyFont="1" applyFill="1" applyBorder="1" applyAlignment="1">
      <alignment horizontal="center" vertical="center" wrapText="1" readingOrder="1"/>
    </xf>
    <xf numFmtId="44" fontId="12" fillId="0" borderId="7" xfId="2" applyNumberFormat="1" applyFont="1" applyFill="1" applyBorder="1" applyAlignment="1">
      <alignment horizontal="center" vertical="center" wrapText="1" readingOrder="1"/>
    </xf>
    <xf numFmtId="0" fontId="13" fillId="9" borderId="7" xfId="0" applyFont="1" applyFill="1" applyBorder="1" applyAlignment="1">
      <alignment horizontal="center" vertical="center" wrapText="1"/>
    </xf>
    <xf numFmtId="44" fontId="12" fillId="0" borderId="16" xfId="2" applyNumberFormat="1" applyFont="1" applyFill="1" applyBorder="1" applyAlignment="1">
      <alignment horizontal="center" vertical="center" wrapText="1" readingOrder="1"/>
    </xf>
    <xf numFmtId="0" fontId="13" fillId="9" borderId="16" xfId="0" applyFont="1" applyFill="1" applyBorder="1" applyAlignment="1">
      <alignment horizontal="center" vertical="center" wrapText="1"/>
    </xf>
    <xf numFmtId="44" fontId="12" fillId="0" borderId="11" xfId="2" applyNumberFormat="1" applyFont="1" applyFill="1" applyBorder="1" applyAlignment="1">
      <alignment horizontal="center" vertical="center" wrapText="1" readingOrder="1"/>
    </xf>
    <xf numFmtId="168" fontId="14" fillId="4" borderId="12" xfId="1" applyNumberFormat="1" applyFont="1" applyFill="1" applyBorder="1" applyAlignment="1">
      <alignment horizontal="right" vertical="center"/>
    </xf>
    <xf numFmtId="168" fontId="7" fillId="0" borderId="16" xfId="1" applyNumberFormat="1" applyFont="1" applyFill="1" applyBorder="1" applyAlignment="1">
      <alignment vertical="center" wrapText="1"/>
    </xf>
    <xf numFmtId="168" fontId="7" fillId="0" borderId="12" xfId="1" applyNumberFormat="1" applyFont="1" applyFill="1" applyBorder="1" applyAlignment="1">
      <alignment vertical="center" wrapText="1"/>
    </xf>
    <xf numFmtId="168" fontId="7" fillId="0" borderId="7" xfId="1" applyNumberFormat="1" applyFont="1" applyFill="1" applyBorder="1" applyAlignment="1">
      <alignment vertical="center" wrapText="1"/>
    </xf>
    <xf numFmtId="168" fontId="7" fillId="0" borderId="2" xfId="1" applyNumberFormat="1" applyFont="1" applyFill="1" applyBorder="1" applyAlignment="1">
      <alignment vertical="center" wrapText="1"/>
    </xf>
    <xf numFmtId="168" fontId="7" fillId="0" borderId="11" xfId="1" applyNumberFormat="1" applyFont="1" applyFill="1" applyBorder="1" applyAlignment="1">
      <alignment vertical="center" wrapText="1"/>
    </xf>
    <xf numFmtId="0" fontId="13" fillId="0" borderId="7" xfId="0" applyNumberFormat="1" applyFont="1" applyFill="1" applyBorder="1" applyAlignment="1">
      <alignment horizontal="center" vertical="center" wrapText="1" readingOrder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168" fontId="7" fillId="0" borderId="36" xfId="1" applyNumberFormat="1" applyFont="1" applyFill="1" applyBorder="1" applyAlignment="1">
      <alignment vertical="center" wrapText="1"/>
    </xf>
    <xf numFmtId="0" fontId="13" fillId="0" borderId="30" xfId="0" applyFont="1" applyFill="1" applyBorder="1" applyAlignment="1">
      <alignment horizontal="center" vertical="center" wrapText="1"/>
    </xf>
    <xf numFmtId="168" fontId="7" fillId="0" borderId="30" xfId="1" applyNumberFormat="1" applyFont="1" applyFill="1" applyBorder="1" applyAlignment="1">
      <alignment vertical="center" wrapText="1"/>
    </xf>
    <xf numFmtId="166" fontId="12" fillId="0" borderId="30" xfId="2" applyNumberFormat="1" applyFont="1" applyFill="1" applyBorder="1" applyAlignment="1">
      <alignment horizontal="center" vertical="center" wrapText="1" readingOrder="1"/>
    </xf>
    <xf numFmtId="0" fontId="7" fillId="0" borderId="30" xfId="0" applyNumberFormat="1" applyFont="1" applyFill="1" applyBorder="1" applyAlignment="1">
      <alignment horizontal="center" vertical="center" wrapText="1" readingOrder="1"/>
    </xf>
    <xf numFmtId="0" fontId="7" fillId="9" borderId="30" xfId="0" applyNumberFormat="1" applyFont="1" applyFill="1" applyBorder="1" applyAlignment="1">
      <alignment horizontal="center" vertical="center" wrapText="1" readingOrder="1"/>
    </xf>
    <xf numFmtId="0" fontId="7" fillId="0" borderId="7" xfId="0" applyNumberFormat="1" applyFont="1" applyFill="1" applyBorder="1" applyAlignment="1">
      <alignment horizontal="center" vertical="center" wrapText="1" readingOrder="1"/>
    </xf>
    <xf numFmtId="0" fontId="7" fillId="11" borderId="7" xfId="0" applyNumberFormat="1" applyFont="1" applyFill="1" applyBorder="1" applyAlignment="1">
      <alignment horizontal="center" vertical="center" wrapText="1" readingOrder="1"/>
    </xf>
    <xf numFmtId="0" fontId="7" fillId="0" borderId="16" xfId="0" applyNumberFormat="1" applyFont="1" applyFill="1" applyBorder="1" applyAlignment="1">
      <alignment horizontal="center" vertical="center" wrapText="1" readingOrder="1"/>
    </xf>
    <xf numFmtId="0" fontId="7" fillId="9" borderId="16" xfId="0" applyNumberFormat="1" applyFont="1" applyFill="1" applyBorder="1" applyAlignment="1">
      <alignment horizontal="center" vertical="center" wrapText="1" readingOrder="1"/>
    </xf>
    <xf numFmtId="0" fontId="7" fillId="0" borderId="11" xfId="0" applyNumberFormat="1" applyFont="1" applyFill="1" applyBorder="1" applyAlignment="1">
      <alignment horizontal="center" vertical="center" wrapText="1" readingOrder="1"/>
    </xf>
    <xf numFmtId="0" fontId="7" fillId="11" borderId="11" xfId="0" applyNumberFormat="1" applyFont="1" applyFill="1" applyBorder="1" applyAlignment="1">
      <alignment horizontal="center" vertical="center" wrapText="1" readingOrder="1"/>
    </xf>
    <xf numFmtId="0" fontId="7" fillId="9" borderId="7" xfId="0" applyNumberFormat="1" applyFont="1" applyFill="1" applyBorder="1" applyAlignment="1">
      <alignment horizontal="center" vertical="center" wrapText="1" readingOrder="1"/>
    </xf>
    <xf numFmtId="0" fontId="7" fillId="9" borderId="11" xfId="0" applyNumberFormat="1" applyFont="1" applyFill="1" applyBorder="1" applyAlignment="1">
      <alignment horizontal="center" vertical="center" wrapText="1" readingOrder="1"/>
    </xf>
    <xf numFmtId="168" fontId="3" fillId="4" borderId="12" xfId="1" applyNumberFormat="1" applyFont="1" applyFill="1" applyBorder="1" applyAlignment="1">
      <alignment vertical="center" wrapText="1"/>
    </xf>
    <xf numFmtId="168" fontId="14" fillId="4" borderId="12" xfId="1" applyNumberFormat="1" applyFont="1" applyFill="1" applyBorder="1" applyAlignment="1">
      <alignment vertical="center"/>
    </xf>
    <xf numFmtId="0" fontId="13" fillId="11" borderId="1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168" fontId="7" fillId="0" borderId="1" xfId="1" applyNumberFormat="1" applyFont="1" applyFill="1" applyBorder="1" applyAlignment="1">
      <alignment vertical="center"/>
    </xf>
    <xf numFmtId="0" fontId="12" fillId="11" borderId="1" xfId="0" applyNumberFormat="1" applyFont="1" applyFill="1" applyBorder="1" applyAlignment="1">
      <alignment horizontal="center" vertical="center" wrapText="1" readingOrder="1"/>
    </xf>
    <xf numFmtId="168" fontId="7" fillId="0" borderId="7" xfId="1" applyNumberFormat="1" applyFont="1" applyFill="1" applyBorder="1" applyAlignment="1">
      <alignment vertical="center"/>
    </xf>
    <xf numFmtId="0" fontId="12" fillId="0" borderId="7" xfId="0" applyNumberFormat="1" applyFont="1" applyFill="1" applyBorder="1" applyAlignment="1">
      <alignment horizontal="center" vertical="center" wrapText="1"/>
    </xf>
    <xf numFmtId="168" fontId="7" fillId="0" borderId="16" xfId="1" applyNumberFormat="1" applyFont="1" applyFill="1" applyBorder="1" applyAlignment="1">
      <alignment vertical="center"/>
    </xf>
    <xf numFmtId="168" fontId="7" fillId="0" borderId="11" xfId="1" applyNumberFormat="1" applyFont="1" applyFill="1" applyBorder="1" applyAlignment="1">
      <alignment vertical="center"/>
    </xf>
    <xf numFmtId="168" fontId="20" fillId="5" borderId="12" xfId="0" applyNumberFormat="1" applyFont="1" applyFill="1" applyBorder="1" applyAlignment="1">
      <alignment vertical="center" wrapText="1"/>
    </xf>
    <xf numFmtId="165" fontId="1" fillId="0" borderId="13" xfId="0" applyNumberFormat="1" applyFont="1" applyFill="1" applyBorder="1" applyAlignment="1">
      <alignment horizontal="center" vertical="center" wrapText="1" readingOrder="1"/>
    </xf>
    <xf numFmtId="0" fontId="11" fillId="0" borderId="13" xfId="0" applyNumberFormat="1" applyFont="1" applyFill="1" applyBorder="1" applyAlignment="1">
      <alignment horizontal="center" vertical="center" wrapText="1" readingOrder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3" xfId="0" applyBorder="1"/>
    <xf numFmtId="168" fontId="7" fillId="0" borderId="17" xfId="1" applyNumberFormat="1" applyFont="1" applyFill="1" applyBorder="1" applyAlignment="1">
      <alignment vertical="center"/>
    </xf>
    <xf numFmtId="167" fontId="7" fillId="0" borderId="2" xfId="1" applyNumberFormat="1" applyFont="1" applyFill="1" applyBorder="1" applyAlignment="1">
      <alignment horizontal="right" vertical="center" wrapText="1"/>
    </xf>
    <xf numFmtId="0" fontId="13" fillId="9" borderId="36" xfId="0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 wrapText="1" readingOrder="1"/>
    </xf>
    <xf numFmtId="0" fontId="23" fillId="0" borderId="7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 readingOrder="1"/>
    </xf>
    <xf numFmtId="0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 readingOrder="1"/>
    </xf>
    <xf numFmtId="0" fontId="13" fillId="9" borderId="1" xfId="0" applyFont="1" applyFill="1" applyBorder="1" applyAlignment="1">
      <alignment horizontal="center" vertical="center" wrapText="1"/>
    </xf>
    <xf numFmtId="166" fontId="12" fillId="0" borderId="1" xfId="2" applyNumberFormat="1" applyFont="1" applyFill="1" applyBorder="1" applyAlignment="1">
      <alignment horizontal="center" vertical="center" wrapText="1" readingOrder="1"/>
    </xf>
    <xf numFmtId="168" fontId="7" fillId="0" borderId="1" xfId="1" applyNumberFormat="1" applyFont="1" applyFill="1" applyBorder="1" applyAlignment="1">
      <alignment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 readingOrder="1"/>
    </xf>
    <xf numFmtId="0" fontId="12" fillId="0" borderId="7" xfId="0" applyNumberFormat="1" applyFont="1" applyFill="1" applyBorder="1" applyAlignment="1">
      <alignment horizontal="center" vertical="center" wrapText="1" readingOrder="1"/>
    </xf>
    <xf numFmtId="0" fontId="12" fillId="0" borderId="1" xfId="0" applyNumberFormat="1" applyFont="1" applyFill="1" applyBorder="1" applyAlignment="1">
      <alignment horizontal="center" vertical="center" wrapText="1" readingOrder="1"/>
    </xf>
    <xf numFmtId="0" fontId="12" fillId="0" borderId="11" xfId="0" applyNumberFormat="1" applyFont="1" applyFill="1" applyBorder="1" applyAlignment="1">
      <alignment horizontal="center" vertical="center" wrapText="1" readingOrder="1"/>
    </xf>
    <xf numFmtId="0" fontId="12" fillId="0" borderId="7" xfId="0" applyFont="1" applyFill="1" applyBorder="1" applyAlignment="1">
      <alignment horizontal="center" vertical="center" wrapText="1"/>
    </xf>
    <xf numFmtId="167" fontId="7" fillId="0" borderId="7" xfId="1" applyNumberFormat="1" applyFont="1" applyFill="1" applyBorder="1" applyAlignment="1">
      <alignment horizontal="right" vertical="center" wrapText="1"/>
    </xf>
    <xf numFmtId="167" fontId="7" fillId="0" borderId="1" xfId="1" applyNumberFormat="1" applyFont="1" applyFill="1" applyBorder="1" applyAlignment="1">
      <alignment horizontal="right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9" borderId="7" xfId="0" applyNumberFormat="1" applyFont="1" applyFill="1" applyBorder="1" applyAlignment="1">
      <alignment horizontal="center" vertical="center" wrapText="1" readingOrder="1"/>
    </xf>
    <xf numFmtId="0" fontId="12" fillId="9" borderId="1" xfId="0" applyNumberFormat="1" applyFont="1" applyFill="1" applyBorder="1" applyAlignment="1">
      <alignment horizontal="center" vertical="center" wrapText="1" readingOrder="1"/>
    </xf>
    <xf numFmtId="167" fontId="7" fillId="0" borderId="11" xfId="1" applyNumberFormat="1" applyFont="1" applyFill="1" applyBorder="1" applyAlignment="1">
      <alignment horizontal="right" vertical="center" wrapText="1"/>
    </xf>
    <xf numFmtId="165" fontId="12" fillId="0" borderId="1" xfId="0" applyNumberFormat="1" applyFont="1" applyFill="1" applyBorder="1" applyAlignment="1">
      <alignment horizontal="center" vertical="center" wrapText="1" readingOrder="1"/>
    </xf>
    <xf numFmtId="165" fontId="12" fillId="0" borderId="11" xfId="0" applyNumberFormat="1" applyFont="1" applyFill="1" applyBorder="1" applyAlignment="1">
      <alignment horizontal="center" vertical="center" wrapText="1" readingOrder="1"/>
    </xf>
    <xf numFmtId="0" fontId="12" fillId="9" borderId="30" xfId="0" applyNumberFormat="1" applyFont="1" applyFill="1" applyBorder="1" applyAlignment="1">
      <alignment horizontal="center" vertical="center" wrapText="1" readingOrder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17" fontId="12" fillId="0" borderId="1" xfId="0" applyNumberFormat="1" applyFont="1" applyFill="1" applyBorder="1" applyAlignment="1">
      <alignment horizontal="center" vertical="center" wrapText="1"/>
    </xf>
    <xf numFmtId="165" fontId="12" fillId="0" borderId="7" xfId="0" applyNumberFormat="1" applyFont="1" applyFill="1" applyBorder="1" applyAlignment="1">
      <alignment horizontal="center" vertical="center" wrapText="1" readingOrder="1"/>
    </xf>
    <xf numFmtId="0" fontId="13" fillId="0" borderId="7" xfId="0" applyNumberFormat="1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 readingOrder="1"/>
    </xf>
    <xf numFmtId="0" fontId="23" fillId="0" borderId="30" xfId="0" applyFont="1" applyFill="1" applyBorder="1" applyAlignment="1">
      <alignment horizontal="center" vertical="center"/>
    </xf>
    <xf numFmtId="0" fontId="12" fillId="0" borderId="30" xfId="0" applyNumberFormat="1" applyFont="1" applyFill="1" applyBorder="1" applyAlignment="1">
      <alignment horizontal="center" vertical="center" wrapText="1" readingOrder="1"/>
    </xf>
    <xf numFmtId="0" fontId="12" fillId="0" borderId="2" xfId="0" applyNumberFormat="1" applyFont="1" applyFill="1" applyBorder="1" applyAlignment="1">
      <alignment horizontal="center" vertical="center" wrapText="1" readingOrder="1"/>
    </xf>
    <xf numFmtId="0" fontId="12" fillId="0" borderId="17" xfId="0" applyNumberFormat="1" applyFont="1" applyFill="1" applyBorder="1" applyAlignment="1">
      <alignment horizontal="center" vertical="center" wrapText="1" readingOrder="1"/>
    </xf>
    <xf numFmtId="17" fontId="12" fillId="0" borderId="11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 readingOrder="1"/>
    </xf>
    <xf numFmtId="165" fontId="12" fillId="0" borderId="30" xfId="0" applyNumberFormat="1" applyFont="1" applyFill="1" applyBorder="1" applyAlignment="1">
      <alignment horizontal="center" vertical="center" wrapText="1" readingOrder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/>
    </xf>
    <xf numFmtId="0" fontId="13" fillId="0" borderId="30" xfId="0" applyNumberFormat="1" applyFont="1" applyFill="1" applyBorder="1" applyAlignment="1">
      <alignment horizontal="center" vertical="center" wrapText="1"/>
    </xf>
    <xf numFmtId="0" fontId="2" fillId="12" borderId="0" xfId="0" applyFont="1" applyFill="1" applyBorder="1" applyAlignment="1">
      <alignment horizontal="center" vertical="center" wrapText="1"/>
    </xf>
    <xf numFmtId="0" fontId="12" fillId="10" borderId="0" xfId="0" applyNumberFormat="1" applyFont="1" applyFill="1" applyBorder="1" applyAlignment="1">
      <alignment horizontal="center" vertical="center" wrapText="1" readingOrder="1"/>
    </xf>
    <xf numFmtId="0" fontId="12" fillId="11" borderId="0" xfId="0" applyNumberFormat="1" applyFont="1" applyFill="1" applyBorder="1" applyAlignment="1">
      <alignment horizontal="center" vertical="center" wrapText="1" readingOrder="1"/>
    </xf>
    <xf numFmtId="0" fontId="12" fillId="9" borderId="0" xfId="0" applyNumberFormat="1" applyFont="1" applyFill="1" applyBorder="1" applyAlignment="1">
      <alignment horizontal="center" vertical="center" wrapText="1" readingOrder="1"/>
    </xf>
    <xf numFmtId="0" fontId="22" fillId="0" borderId="30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11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13" fillId="0" borderId="17" xfId="0" applyNumberFormat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2" fillId="0" borderId="41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12" fillId="0" borderId="30" xfId="0" applyNumberFormat="1" applyFont="1" applyFill="1" applyBorder="1" applyAlignment="1">
      <alignment horizontal="center" vertical="center" wrapText="1" readingOrder="1"/>
    </xf>
    <xf numFmtId="0" fontId="12" fillId="0" borderId="2" xfId="0" applyNumberFormat="1" applyFont="1" applyFill="1" applyBorder="1" applyAlignment="1">
      <alignment horizontal="center" vertical="center" wrapText="1" readingOrder="1"/>
    </xf>
    <xf numFmtId="0" fontId="12" fillId="0" borderId="17" xfId="0" applyNumberFormat="1" applyFont="1" applyFill="1" applyBorder="1" applyAlignment="1">
      <alignment horizontal="center" vertical="center" wrapText="1" readingOrder="1"/>
    </xf>
    <xf numFmtId="0" fontId="13" fillId="0" borderId="30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12" fillId="0" borderId="7" xfId="0" applyNumberFormat="1" applyFont="1" applyFill="1" applyBorder="1" applyAlignment="1">
      <alignment horizontal="center" vertical="center" wrapText="1" readingOrder="1"/>
    </xf>
    <xf numFmtId="0" fontId="12" fillId="0" borderId="1" xfId="0" applyNumberFormat="1" applyFont="1" applyFill="1" applyBorder="1" applyAlignment="1">
      <alignment horizontal="center" vertical="center" wrapText="1" readingOrder="1"/>
    </xf>
    <xf numFmtId="0" fontId="12" fillId="0" borderId="11" xfId="0" applyNumberFormat="1" applyFont="1" applyFill="1" applyBorder="1" applyAlignment="1">
      <alignment horizontal="center" vertical="center" wrapText="1" readingOrder="1"/>
    </xf>
    <xf numFmtId="0" fontId="12" fillId="0" borderId="12" xfId="0" applyNumberFormat="1" applyFont="1" applyFill="1" applyBorder="1" applyAlignment="1">
      <alignment horizontal="center" vertical="center" wrapText="1" readingOrder="1"/>
    </xf>
    <xf numFmtId="0" fontId="12" fillId="0" borderId="6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right"/>
    </xf>
    <xf numFmtId="0" fontId="16" fillId="6" borderId="1" xfId="0" applyFont="1" applyFill="1" applyBorder="1" applyAlignment="1">
      <alignment horizontal="right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9" fillId="8" borderId="12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 readingOrder="1"/>
    </xf>
    <xf numFmtId="0" fontId="12" fillId="0" borderId="11" xfId="0" applyFont="1" applyFill="1" applyBorder="1" applyAlignment="1">
      <alignment horizontal="center" vertical="center" wrapText="1" readingOrder="1"/>
    </xf>
    <xf numFmtId="0" fontId="12" fillId="9" borderId="1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167" fontId="7" fillId="0" borderId="11" xfId="1" applyNumberFormat="1" applyFont="1" applyFill="1" applyBorder="1" applyAlignment="1">
      <alignment horizontal="center" vertical="center" wrapText="1"/>
    </xf>
    <xf numFmtId="167" fontId="7" fillId="0" borderId="17" xfId="1" applyNumberFormat="1" applyFont="1" applyFill="1" applyBorder="1" applyAlignment="1">
      <alignment horizontal="center" vertical="center" wrapText="1"/>
    </xf>
    <xf numFmtId="9" fontId="12" fillId="9" borderId="1" xfId="0" applyNumberFormat="1" applyFont="1" applyFill="1" applyBorder="1" applyAlignment="1">
      <alignment horizontal="center" vertical="center" wrapText="1" readingOrder="1"/>
    </xf>
    <xf numFmtId="9" fontId="12" fillId="9" borderId="11" xfId="0" applyNumberFormat="1" applyFont="1" applyFill="1" applyBorder="1" applyAlignment="1">
      <alignment horizontal="center" vertical="center" wrapText="1" readingOrder="1"/>
    </xf>
    <xf numFmtId="0" fontId="12" fillId="0" borderId="8" xfId="0" applyFont="1" applyFill="1" applyBorder="1" applyAlignment="1">
      <alignment horizontal="center" vertical="center" wrapText="1"/>
    </xf>
    <xf numFmtId="9" fontId="12" fillId="10" borderId="1" xfId="0" applyNumberFormat="1" applyFont="1" applyFill="1" applyBorder="1" applyAlignment="1">
      <alignment horizontal="center" vertical="center" wrapText="1" readingOrder="1"/>
    </xf>
    <xf numFmtId="0" fontId="12" fillId="9" borderId="1" xfId="0" applyNumberFormat="1" applyFont="1" applyFill="1" applyBorder="1" applyAlignment="1">
      <alignment horizontal="center" vertical="center" wrapText="1" readingOrder="1"/>
    </xf>
    <xf numFmtId="0" fontId="12" fillId="9" borderId="11" xfId="0" applyNumberFormat="1" applyFont="1" applyFill="1" applyBorder="1" applyAlignment="1">
      <alignment horizontal="center" vertical="center" wrapText="1" readingOrder="1"/>
    </xf>
    <xf numFmtId="167" fontId="7" fillId="0" borderId="7" xfId="1" applyNumberFormat="1" applyFont="1" applyFill="1" applyBorder="1" applyAlignment="1">
      <alignment horizontal="right" vertical="center" wrapText="1"/>
    </xf>
    <xf numFmtId="167" fontId="7" fillId="0" borderId="1" xfId="1" applyNumberFormat="1" applyFont="1" applyFill="1" applyBorder="1" applyAlignment="1">
      <alignment horizontal="right" vertical="center" wrapText="1"/>
    </xf>
    <xf numFmtId="0" fontId="12" fillId="0" borderId="7" xfId="0" applyFont="1" applyFill="1" applyBorder="1" applyAlignment="1">
      <alignment horizontal="center" vertical="center" wrapText="1" readingOrder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167" fontId="7" fillId="0" borderId="11" xfId="1" applyNumberFormat="1" applyFont="1" applyFill="1" applyBorder="1" applyAlignment="1">
      <alignment horizontal="right" vertical="center" wrapText="1"/>
    </xf>
    <xf numFmtId="166" fontId="12" fillId="0" borderId="1" xfId="1" applyNumberFormat="1" applyFont="1" applyFill="1" applyBorder="1" applyAlignment="1">
      <alignment horizontal="center" vertical="center" wrapText="1" readingOrder="1"/>
    </xf>
    <xf numFmtId="166" fontId="12" fillId="0" borderId="11" xfId="1" applyNumberFormat="1" applyFont="1" applyFill="1" applyBorder="1" applyAlignment="1">
      <alignment horizontal="center" vertical="center" wrapText="1" readingOrder="1"/>
    </xf>
    <xf numFmtId="0" fontId="12" fillId="0" borderId="22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12" fillId="9" borderId="7" xfId="0" applyNumberFormat="1" applyFont="1" applyFill="1" applyBorder="1" applyAlignment="1">
      <alignment horizontal="center" vertical="center" wrapText="1" readingOrder="1"/>
    </xf>
    <xf numFmtId="165" fontId="12" fillId="0" borderId="7" xfId="0" applyNumberFormat="1" applyFont="1" applyFill="1" applyBorder="1" applyAlignment="1">
      <alignment horizontal="center" vertical="center" wrapText="1" readingOrder="1"/>
    </xf>
    <xf numFmtId="165" fontId="12" fillId="0" borderId="1" xfId="0" applyNumberFormat="1" applyFont="1" applyFill="1" applyBorder="1" applyAlignment="1">
      <alignment horizontal="center" vertical="center" wrapText="1" readingOrder="1"/>
    </xf>
    <xf numFmtId="165" fontId="12" fillId="0" borderId="11" xfId="0" applyNumberFormat="1" applyFont="1" applyFill="1" applyBorder="1" applyAlignment="1">
      <alignment horizontal="center" vertical="center" wrapText="1" readingOrder="1"/>
    </xf>
    <xf numFmtId="0" fontId="12" fillId="9" borderId="30" xfId="0" applyNumberFormat="1" applyFont="1" applyFill="1" applyBorder="1" applyAlignment="1">
      <alignment horizontal="center" vertical="center" wrapText="1" readingOrder="1"/>
    </xf>
    <xf numFmtId="0" fontId="12" fillId="9" borderId="2" xfId="0" applyNumberFormat="1" applyFont="1" applyFill="1" applyBorder="1" applyAlignment="1">
      <alignment horizontal="center" vertical="center" wrapText="1" readingOrder="1"/>
    </xf>
    <xf numFmtId="0" fontId="12" fillId="0" borderId="25" xfId="0" applyFont="1" applyFill="1" applyBorder="1" applyAlignment="1">
      <alignment horizontal="center" vertical="center"/>
    </xf>
    <xf numFmtId="0" fontId="22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17" fontId="12" fillId="0" borderId="7" xfId="0" applyNumberFormat="1" applyFont="1" applyFill="1" applyBorder="1" applyAlignment="1">
      <alignment horizontal="center" vertical="center" wrapText="1"/>
    </xf>
    <xf numFmtId="17" fontId="12" fillId="0" borderId="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2" fillId="9" borderId="12" xfId="0" applyNumberFormat="1" applyFont="1" applyFill="1" applyBorder="1" applyAlignment="1">
      <alignment horizontal="center" vertical="center" wrapText="1" readingOrder="1"/>
    </xf>
    <xf numFmtId="0" fontId="12" fillId="0" borderId="34" xfId="0" applyFont="1" applyFill="1" applyBorder="1" applyAlignment="1">
      <alignment horizontal="center" vertical="center" wrapText="1"/>
    </xf>
    <xf numFmtId="0" fontId="13" fillId="9" borderId="11" xfId="0" applyFont="1" applyFill="1" applyBorder="1" applyAlignment="1">
      <alignment horizontal="center" vertical="center" wrapText="1"/>
    </xf>
    <xf numFmtId="0" fontId="13" fillId="9" borderId="17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center" wrapText="1" readingOrder="1"/>
    </xf>
    <xf numFmtId="0" fontId="23" fillId="0" borderId="16" xfId="0" applyFont="1" applyFill="1" applyBorder="1" applyAlignment="1">
      <alignment horizontal="center" vertical="center"/>
    </xf>
    <xf numFmtId="168" fontId="7" fillId="0" borderId="7" xfId="1" applyNumberFormat="1" applyFont="1" applyFill="1" applyBorder="1" applyAlignment="1">
      <alignment vertical="center" wrapText="1"/>
    </xf>
    <xf numFmtId="168" fontId="7" fillId="0" borderId="1" xfId="1" applyNumberFormat="1" applyFont="1" applyFill="1" applyBorder="1" applyAlignment="1">
      <alignment vertical="center" wrapText="1"/>
    </xf>
    <xf numFmtId="168" fontId="7" fillId="0" borderId="11" xfId="1" applyNumberFormat="1" applyFont="1" applyFill="1" applyBorder="1" applyAlignment="1">
      <alignment vertical="center" wrapText="1"/>
    </xf>
    <xf numFmtId="168" fontId="7" fillId="0" borderId="16" xfId="1" applyNumberFormat="1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1" fillId="4" borderId="12" xfId="0" applyNumberFormat="1" applyFont="1" applyFill="1" applyBorder="1" applyAlignment="1">
      <alignment horizontal="right" vertical="center" wrapText="1" readingOrder="1"/>
    </xf>
    <xf numFmtId="0" fontId="2" fillId="2" borderId="11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/>
    </xf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19" xfId="0" applyFont="1" applyFill="1" applyBorder="1" applyAlignment="1">
      <alignment vertical="top"/>
    </xf>
    <xf numFmtId="0" fontId="2" fillId="3" borderId="4" xfId="0" applyFont="1" applyFill="1" applyBorder="1" applyAlignment="1">
      <alignment vertical="top"/>
    </xf>
    <xf numFmtId="0" fontId="2" fillId="3" borderId="20" xfId="0" applyFont="1" applyFill="1" applyBorder="1" applyAlignment="1">
      <alignment vertical="top"/>
    </xf>
    <xf numFmtId="0" fontId="12" fillId="0" borderId="41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20" fillId="5" borderId="13" xfId="0" applyFont="1" applyFill="1" applyBorder="1" applyAlignment="1">
      <alignment horizontal="right" vertical="center" wrapText="1"/>
    </xf>
    <xf numFmtId="0" fontId="20" fillId="5" borderId="23" xfId="0" applyFont="1" applyFill="1" applyBorder="1" applyAlignment="1">
      <alignment horizontal="right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12" fillId="0" borderId="30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horizontal="right" vertical="center"/>
    </xf>
    <xf numFmtId="0" fontId="19" fillId="4" borderId="23" xfId="0" applyFont="1" applyFill="1" applyBorder="1" applyAlignment="1">
      <alignment horizontal="right" vertical="center"/>
    </xf>
    <xf numFmtId="0" fontId="13" fillId="9" borderId="1" xfId="0" applyFont="1" applyFill="1" applyBorder="1" applyAlignment="1">
      <alignment horizontal="center" vertical="center" wrapText="1"/>
    </xf>
    <xf numFmtId="166" fontId="12" fillId="0" borderId="7" xfId="2" applyNumberFormat="1" applyFont="1" applyFill="1" applyBorder="1" applyAlignment="1">
      <alignment horizontal="center" vertical="center" wrapText="1" readingOrder="1"/>
    </xf>
    <xf numFmtId="166" fontId="12" fillId="0" borderId="1" xfId="2" applyNumberFormat="1" applyFont="1" applyFill="1" applyBorder="1" applyAlignment="1">
      <alignment horizontal="center" vertical="center" wrapText="1" readingOrder="1"/>
    </xf>
    <xf numFmtId="166" fontId="12" fillId="0" borderId="11" xfId="2" applyNumberFormat="1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center"/>
    </xf>
    <xf numFmtId="0" fontId="13" fillId="9" borderId="7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10" borderId="7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right" vertical="center"/>
    </xf>
    <xf numFmtId="0" fontId="13" fillId="11" borderId="7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174625</xdr:colOff>
      <xdr:row>0</xdr:row>
      <xdr:rowOff>0</xdr:rowOff>
    </xdr:from>
    <xdr:to>
      <xdr:col>10</xdr:col>
      <xdr:colOff>183207</xdr:colOff>
      <xdr:row>0</xdr:row>
      <xdr:rowOff>1539875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1190625" y="0"/>
          <a:ext cx="9067915" cy="1539875"/>
          <a:chOff x="1025" y="221"/>
          <a:chExt cx="9856" cy="3060"/>
        </a:xfrm>
      </xdr:grpSpPr>
      <xdr:pic>
        <xdr:nvPicPr>
          <xdr:cNvPr id="3" name="Imagen 2" descr="logo insude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5" y="442"/>
            <a:ext cx="2382" cy="89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99" y="268"/>
            <a:ext cx="1082" cy="11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Text Box 5"/>
          <xdr:cNvSpPr txBox="1">
            <a:spLocks noChangeArrowheads="1"/>
          </xdr:cNvSpPr>
        </xdr:nvSpPr>
        <xdr:spPr bwMode="auto">
          <a:xfrm>
            <a:off x="1820" y="221"/>
            <a:ext cx="8953" cy="30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REPÚBLICA DOMINICANA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MINISTERIO DE DEFENSA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Instituto Superior para la Defensa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“General Juan Pablo Duarte y Díez”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Facultad de Ciencias para la Seguridad, Defensa y Desarrollo Nacional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 b="1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Escuela de Graduados de Altos Estudios Estratégicos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 “TODO POR LA PATRIA”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           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212481</xdr:colOff>
      <xdr:row>0</xdr:row>
      <xdr:rowOff>43961</xdr:rowOff>
    </xdr:from>
    <xdr:to>
      <xdr:col>9</xdr:col>
      <xdr:colOff>472175</xdr:colOff>
      <xdr:row>0</xdr:row>
      <xdr:rowOff>1731247</xdr:rowOff>
    </xdr:to>
    <xdr:grpSp>
      <xdr:nvGrpSpPr>
        <xdr:cNvPr id="10" name="Grupo 9"/>
        <xdr:cNvGrpSpPr>
          <a:grpSpLocks/>
        </xdr:cNvGrpSpPr>
      </xdr:nvGrpSpPr>
      <xdr:grpSpPr bwMode="auto">
        <a:xfrm>
          <a:off x="754673" y="43961"/>
          <a:ext cx="8429214" cy="1687286"/>
          <a:chOff x="1025" y="221"/>
          <a:chExt cx="9856" cy="3060"/>
        </a:xfrm>
      </xdr:grpSpPr>
      <xdr:pic>
        <xdr:nvPicPr>
          <xdr:cNvPr id="11" name="Imagen 10" descr="logo insude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5" y="442"/>
            <a:ext cx="2382" cy="89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Imagen 1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99" y="268"/>
            <a:ext cx="1082" cy="11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3" name="Text Box 5"/>
          <xdr:cNvSpPr txBox="1">
            <a:spLocks noChangeArrowheads="1"/>
          </xdr:cNvSpPr>
        </xdr:nvSpPr>
        <xdr:spPr bwMode="auto">
          <a:xfrm>
            <a:off x="1820" y="221"/>
            <a:ext cx="8953" cy="30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REPÚBLICA DOMINICANA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MINISTERIO DE DEFENSA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Instituto Superior para la Defensa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“General Juan Pablo Duarte y Díez”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Facultad de Ciencias para la Seguridad, Defensa y Desarrollo Nacional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 b="1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Escuela de Graduados de Altos Estudios Estratégicos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 “TODO POR LA PATRIA”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           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249115</xdr:colOff>
      <xdr:row>0</xdr:row>
      <xdr:rowOff>36634</xdr:rowOff>
    </xdr:from>
    <xdr:to>
      <xdr:col>10</xdr:col>
      <xdr:colOff>589406</xdr:colOff>
      <xdr:row>0</xdr:row>
      <xdr:rowOff>1723920</xdr:rowOff>
    </xdr:to>
    <xdr:grpSp>
      <xdr:nvGrpSpPr>
        <xdr:cNvPr id="10" name="Grupo 9"/>
        <xdr:cNvGrpSpPr>
          <a:grpSpLocks/>
        </xdr:cNvGrpSpPr>
      </xdr:nvGrpSpPr>
      <xdr:grpSpPr bwMode="auto">
        <a:xfrm>
          <a:off x="1084384" y="36634"/>
          <a:ext cx="8429214" cy="1687286"/>
          <a:chOff x="1025" y="221"/>
          <a:chExt cx="9856" cy="3060"/>
        </a:xfrm>
      </xdr:grpSpPr>
      <xdr:pic>
        <xdr:nvPicPr>
          <xdr:cNvPr id="11" name="Imagen 10" descr="logo insude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5" y="442"/>
            <a:ext cx="2382" cy="89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Imagen 1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99" y="268"/>
            <a:ext cx="1082" cy="11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3" name="Text Box 5"/>
          <xdr:cNvSpPr txBox="1">
            <a:spLocks noChangeArrowheads="1"/>
          </xdr:cNvSpPr>
        </xdr:nvSpPr>
        <xdr:spPr bwMode="auto">
          <a:xfrm>
            <a:off x="1820" y="221"/>
            <a:ext cx="8953" cy="30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REPÚBLICA DOMINICANA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MINISTERIO DE DEFENSA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Instituto Superior para la Defensa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“General Juan Pablo Duarte y Díez”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Facultad de Ciencias para la Seguridad, Defensa y Desarrollo Nacional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 b="1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Escuela de Graduados de Altos Estudios Estratégicos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 “TODO POR LA PATRIA”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           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182562</xdr:colOff>
      <xdr:row>0</xdr:row>
      <xdr:rowOff>0</xdr:rowOff>
    </xdr:from>
    <xdr:to>
      <xdr:col>9</xdr:col>
      <xdr:colOff>388526</xdr:colOff>
      <xdr:row>0</xdr:row>
      <xdr:rowOff>1687286</xdr:rowOff>
    </xdr:to>
    <xdr:grpSp>
      <xdr:nvGrpSpPr>
        <xdr:cNvPr id="10" name="Grupo 9"/>
        <xdr:cNvGrpSpPr>
          <a:grpSpLocks/>
        </xdr:cNvGrpSpPr>
      </xdr:nvGrpSpPr>
      <xdr:grpSpPr bwMode="auto">
        <a:xfrm>
          <a:off x="1158875" y="0"/>
          <a:ext cx="8429214" cy="1687286"/>
          <a:chOff x="1025" y="221"/>
          <a:chExt cx="9856" cy="3060"/>
        </a:xfrm>
      </xdr:grpSpPr>
      <xdr:pic>
        <xdr:nvPicPr>
          <xdr:cNvPr id="11" name="Imagen 10" descr="logo insude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5" y="442"/>
            <a:ext cx="2382" cy="89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Imagen 1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99" y="268"/>
            <a:ext cx="1082" cy="11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3" name="Text Box 5"/>
          <xdr:cNvSpPr txBox="1">
            <a:spLocks noChangeArrowheads="1"/>
          </xdr:cNvSpPr>
        </xdr:nvSpPr>
        <xdr:spPr bwMode="auto">
          <a:xfrm>
            <a:off x="1820" y="221"/>
            <a:ext cx="8953" cy="30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REPÚBLICA DOMINICANA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MINISTERIO DE DEFENSA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Instituto Superior para la Defensa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“General Juan Pablo Duarte y Díez”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Facultad de Ciencias para la Seguridad, Defensa y Desarrollo Nacional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 b="1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Escuela de Graduados de Altos Estudios Estratégicos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 “TODO POR LA PATRIA”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           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119062</xdr:colOff>
      <xdr:row>0</xdr:row>
      <xdr:rowOff>7938</xdr:rowOff>
    </xdr:from>
    <xdr:to>
      <xdr:col>9</xdr:col>
      <xdr:colOff>325026</xdr:colOff>
      <xdr:row>0</xdr:row>
      <xdr:rowOff>1695224</xdr:rowOff>
    </xdr:to>
    <xdr:grpSp>
      <xdr:nvGrpSpPr>
        <xdr:cNvPr id="6" name="Grupo 5"/>
        <xdr:cNvGrpSpPr>
          <a:grpSpLocks/>
        </xdr:cNvGrpSpPr>
      </xdr:nvGrpSpPr>
      <xdr:grpSpPr bwMode="auto">
        <a:xfrm>
          <a:off x="1095375" y="7938"/>
          <a:ext cx="8429214" cy="1687286"/>
          <a:chOff x="1025" y="221"/>
          <a:chExt cx="9856" cy="3060"/>
        </a:xfrm>
      </xdr:grpSpPr>
      <xdr:pic>
        <xdr:nvPicPr>
          <xdr:cNvPr id="7" name="Imagen 6" descr="logo insude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5" y="442"/>
            <a:ext cx="2382" cy="89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99" y="268"/>
            <a:ext cx="1082" cy="11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9" name="Text Box 5"/>
          <xdr:cNvSpPr txBox="1">
            <a:spLocks noChangeArrowheads="1"/>
          </xdr:cNvSpPr>
        </xdr:nvSpPr>
        <xdr:spPr bwMode="auto">
          <a:xfrm>
            <a:off x="1820" y="221"/>
            <a:ext cx="8953" cy="30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REPÚBLICA DOMINICANA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MINISTERIO DE DEFENSA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Instituto Superior para la Defensa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“General Juan Pablo Duarte y Díez”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Facultad de Ciencias para la Seguridad, Defensa y Desarrollo Nacional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 b="1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Escuela de Graduados de Altos Estudios Estratégicos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 “TODO POR LA PATRIA”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           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0</xdr:row>
      <xdr:rowOff>0</xdr:rowOff>
    </xdr:from>
    <xdr:to>
      <xdr:col>9</xdr:col>
      <xdr:colOff>428214</xdr:colOff>
      <xdr:row>0</xdr:row>
      <xdr:rowOff>1687286</xdr:rowOff>
    </xdr:to>
    <xdr:grpSp>
      <xdr:nvGrpSpPr>
        <xdr:cNvPr id="6" name="Grupo 5"/>
        <xdr:cNvGrpSpPr>
          <a:grpSpLocks/>
        </xdr:cNvGrpSpPr>
      </xdr:nvGrpSpPr>
      <xdr:grpSpPr bwMode="auto">
        <a:xfrm>
          <a:off x="1198563" y="0"/>
          <a:ext cx="8429214" cy="1687286"/>
          <a:chOff x="1025" y="221"/>
          <a:chExt cx="9856" cy="3060"/>
        </a:xfrm>
      </xdr:grpSpPr>
      <xdr:pic>
        <xdr:nvPicPr>
          <xdr:cNvPr id="7" name="Imagen 6" descr="logo insude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5" y="442"/>
            <a:ext cx="2382" cy="89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99" y="268"/>
            <a:ext cx="1082" cy="11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9" name="Text Box 5"/>
          <xdr:cNvSpPr txBox="1">
            <a:spLocks noChangeArrowheads="1"/>
          </xdr:cNvSpPr>
        </xdr:nvSpPr>
        <xdr:spPr bwMode="auto">
          <a:xfrm>
            <a:off x="1820" y="221"/>
            <a:ext cx="8953" cy="30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REPÚBLICA DOMINICANA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MINISTERIO DE DEFENSA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Instituto Superior para la Defensa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“General Juan Pablo Duarte y Díez”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Facultad de Ciencias para la Seguridad, Defensa y Desarrollo Nacional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 b="1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Escuela de Graduados de Altos Estudios Estratégicos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 “TODO POR LA PATRIA”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           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0</xdr:row>
      <xdr:rowOff>28575</xdr:rowOff>
    </xdr:from>
    <xdr:to>
      <xdr:col>10</xdr:col>
      <xdr:colOff>313914</xdr:colOff>
      <xdr:row>0</xdr:row>
      <xdr:rowOff>1715861</xdr:rowOff>
    </xdr:to>
    <xdr:grpSp>
      <xdr:nvGrpSpPr>
        <xdr:cNvPr id="6" name="Grupo 5"/>
        <xdr:cNvGrpSpPr>
          <a:grpSpLocks/>
        </xdr:cNvGrpSpPr>
      </xdr:nvGrpSpPr>
      <xdr:grpSpPr bwMode="auto">
        <a:xfrm>
          <a:off x="1400175" y="28575"/>
          <a:ext cx="8429214" cy="1687286"/>
          <a:chOff x="1025" y="221"/>
          <a:chExt cx="9856" cy="3060"/>
        </a:xfrm>
      </xdr:grpSpPr>
      <xdr:pic>
        <xdr:nvPicPr>
          <xdr:cNvPr id="7" name="Imagen 6" descr="logo insude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5" y="442"/>
            <a:ext cx="2382" cy="89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99" y="268"/>
            <a:ext cx="1082" cy="11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9" name="Text Box 5"/>
          <xdr:cNvSpPr txBox="1">
            <a:spLocks noChangeArrowheads="1"/>
          </xdr:cNvSpPr>
        </xdr:nvSpPr>
        <xdr:spPr bwMode="auto">
          <a:xfrm>
            <a:off x="1820" y="221"/>
            <a:ext cx="8953" cy="30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REPÚBLICA DOMINICANA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MINISTERIO DE DEFENSA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Instituto Superior para la Defensa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“General Juan Pablo Duarte y Díez”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Facultad de Ciencias para la Seguridad, Defensa y Desarrollo Nacional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 b="1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Escuela de Graduados de Altos Estudios Estratégicos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 “TODO POR LA PATRIA”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           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GRID\PLANIFICACI&#211;N%20Y%20DESARROLLO%20INSTITUCIONAL1\2%20POA%20EGAEE%2018-01-2017-1\POA%202018\Formualrio%20datos%20de%20nomi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F5">
            <v>1594305.3599999999</v>
          </cell>
        </row>
        <row r="10">
          <cell r="F10">
            <v>2100000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76"/>
  <sheetViews>
    <sheetView tabSelected="1" view="pageBreakPreview" topLeftCell="A25" zoomScale="90" zoomScaleNormal="112" zoomScaleSheetLayoutView="90" workbookViewId="0">
      <selection activeCell="F21" sqref="F21:F22"/>
    </sheetView>
  </sheetViews>
  <sheetFormatPr baseColWidth="10" defaultRowHeight="15" x14ac:dyDescent="0.25"/>
  <cols>
    <col min="1" max="1" width="9.42578125" customWidth="1"/>
    <col min="2" max="2" width="5.85546875" style="32" customWidth="1"/>
    <col min="3" max="4" width="18.85546875" customWidth="1"/>
    <col min="5" max="5" width="23.140625" customWidth="1"/>
    <col min="6" max="6" width="16.7109375" customWidth="1"/>
    <col min="7" max="7" width="16.85546875" style="1" customWidth="1"/>
    <col min="8" max="8" width="11" style="4" customWidth="1"/>
    <col min="9" max="9" width="15.42578125" style="4" customWidth="1"/>
    <col min="10" max="10" width="15" style="4" customWidth="1"/>
    <col min="11" max="11" width="14.5703125" style="4" customWidth="1"/>
    <col min="12" max="12" width="15.5703125" style="4" customWidth="1"/>
  </cols>
  <sheetData>
    <row r="1" spans="1:13" ht="144.75" customHeight="1" x14ac:dyDescent="0.25">
      <c r="A1" s="314"/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1:13" ht="18.75" x14ac:dyDescent="0.3">
      <c r="A2" s="315" t="s">
        <v>507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</row>
    <row r="3" spans="1:13" ht="22.5" customHeight="1" x14ac:dyDescent="0.3">
      <c r="A3" s="318"/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7"/>
    </row>
    <row r="4" spans="1:13" s="39" customFormat="1" x14ac:dyDescent="0.25">
      <c r="A4" s="319" t="s">
        <v>63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</row>
    <row r="5" spans="1:13" s="39" customFormat="1" x14ac:dyDescent="0.25">
      <c r="A5" s="320" t="s">
        <v>514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</row>
    <row r="6" spans="1:13" s="39" customFormat="1" ht="24.75" customHeight="1" x14ac:dyDescent="0.25">
      <c r="A6" s="321" t="s">
        <v>382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1:13" s="39" customFormat="1" ht="26.25" customHeight="1" x14ac:dyDescent="0.25">
      <c r="A7" s="322" t="s">
        <v>503</v>
      </c>
      <c r="B7" s="324" t="s">
        <v>1</v>
      </c>
      <c r="C7" s="325"/>
      <c r="D7" s="325"/>
      <c r="E7" s="325"/>
      <c r="F7" s="325"/>
      <c r="G7" s="325"/>
      <c r="H7" s="325"/>
      <c r="I7" s="326"/>
      <c r="J7" s="322" t="s">
        <v>2</v>
      </c>
      <c r="K7" s="322" t="s">
        <v>3</v>
      </c>
      <c r="L7" s="322" t="s">
        <v>4</v>
      </c>
    </row>
    <row r="8" spans="1:13" s="39" customFormat="1" ht="42.75" customHeight="1" thickBot="1" x14ac:dyDescent="0.3">
      <c r="A8" s="323"/>
      <c r="B8" s="212" t="s">
        <v>5</v>
      </c>
      <c r="C8" s="212" t="s">
        <v>504</v>
      </c>
      <c r="D8" s="212" t="s">
        <v>505</v>
      </c>
      <c r="E8" s="212" t="s">
        <v>506</v>
      </c>
      <c r="F8" s="212" t="s">
        <v>7</v>
      </c>
      <c r="G8" s="52" t="s">
        <v>8</v>
      </c>
      <c r="H8" s="212" t="s">
        <v>9</v>
      </c>
      <c r="I8" s="212" t="s">
        <v>10</v>
      </c>
      <c r="J8" s="323"/>
      <c r="K8" s="323"/>
      <c r="L8" s="323"/>
    </row>
    <row r="9" spans="1:13" s="39" customFormat="1" ht="105" customHeight="1" thickBot="1" x14ac:dyDescent="0.3">
      <c r="A9" s="228" t="s">
        <v>67</v>
      </c>
      <c r="B9" s="220" t="s">
        <v>410</v>
      </c>
      <c r="C9" s="221" t="s">
        <v>257</v>
      </c>
      <c r="D9" s="221"/>
      <c r="E9" s="229" t="s">
        <v>456</v>
      </c>
      <c r="F9" s="82" t="s">
        <v>453</v>
      </c>
      <c r="G9" s="100">
        <v>0</v>
      </c>
      <c r="H9" s="82" t="s">
        <v>508</v>
      </c>
      <c r="I9" s="226" t="s">
        <v>454</v>
      </c>
      <c r="J9" s="221" t="s">
        <v>455</v>
      </c>
      <c r="K9" s="211" t="s">
        <v>466</v>
      </c>
      <c r="L9" s="227" t="s">
        <v>402</v>
      </c>
    </row>
    <row r="10" spans="1:13" s="39" customFormat="1" ht="63" customHeight="1" x14ac:dyDescent="0.25">
      <c r="A10" s="265" t="s">
        <v>411</v>
      </c>
      <c r="B10" s="258" t="s">
        <v>258</v>
      </c>
      <c r="C10" s="309" t="s">
        <v>259</v>
      </c>
      <c r="D10" s="234"/>
      <c r="E10" s="252" t="s">
        <v>82</v>
      </c>
      <c r="F10" s="200" t="s">
        <v>88</v>
      </c>
      <c r="G10" s="201">
        <v>0</v>
      </c>
      <c r="H10" s="312" t="s">
        <v>509</v>
      </c>
      <c r="I10" s="303" t="s">
        <v>392</v>
      </c>
      <c r="J10" s="261" t="s">
        <v>91</v>
      </c>
      <c r="K10" s="302" t="s">
        <v>467</v>
      </c>
      <c r="L10" s="286" t="s">
        <v>90</v>
      </c>
    </row>
    <row r="11" spans="1:13" s="39" customFormat="1" ht="22.5" hidden="1" customHeight="1" x14ac:dyDescent="0.25">
      <c r="A11" s="266"/>
      <c r="B11" s="259"/>
      <c r="C11" s="310"/>
      <c r="D11" s="235"/>
      <c r="E11" s="238"/>
      <c r="F11" s="194" t="s">
        <v>85</v>
      </c>
      <c r="G11" s="202">
        <v>2500</v>
      </c>
      <c r="H11" s="313"/>
      <c r="I11" s="304"/>
      <c r="J11" s="262"/>
      <c r="K11" s="288"/>
      <c r="L11" s="280"/>
    </row>
    <row r="12" spans="1:13" s="39" customFormat="1" ht="30" customHeight="1" x14ac:dyDescent="0.25">
      <c r="A12" s="266"/>
      <c r="B12" s="259"/>
      <c r="C12" s="310"/>
      <c r="D12" s="235"/>
      <c r="E12" s="238"/>
      <c r="F12" s="194" t="s">
        <v>86</v>
      </c>
      <c r="G12" s="202">
        <v>2000</v>
      </c>
      <c r="H12" s="313"/>
      <c r="I12" s="304"/>
      <c r="J12" s="262"/>
      <c r="K12" s="288"/>
      <c r="L12" s="280"/>
    </row>
    <row r="13" spans="1:13" s="39" customFormat="1" ht="36.75" customHeight="1" x14ac:dyDescent="0.25">
      <c r="A13" s="266"/>
      <c r="B13" s="259"/>
      <c r="C13" s="310"/>
      <c r="D13" s="235"/>
      <c r="E13" s="238"/>
      <c r="F13" s="194" t="s">
        <v>87</v>
      </c>
      <c r="G13" s="202">
        <f>150*30*15</f>
        <v>67500</v>
      </c>
      <c r="H13" s="313"/>
      <c r="I13" s="304"/>
      <c r="J13" s="262"/>
      <c r="K13" s="288"/>
      <c r="L13" s="280"/>
    </row>
    <row r="14" spans="1:13" s="39" customFormat="1" ht="42.75" customHeight="1" x14ac:dyDescent="0.25">
      <c r="A14" s="266"/>
      <c r="B14" s="259"/>
      <c r="C14" s="310"/>
      <c r="D14" s="236"/>
      <c r="E14" s="239"/>
      <c r="F14" s="194" t="s">
        <v>451</v>
      </c>
      <c r="G14" s="202">
        <v>50000</v>
      </c>
      <c r="H14" s="215" t="s">
        <v>509</v>
      </c>
      <c r="I14" s="209" t="s">
        <v>452</v>
      </c>
      <c r="J14" s="262"/>
      <c r="K14" s="288"/>
      <c r="L14" s="280"/>
    </row>
    <row r="15" spans="1:13" s="39" customFormat="1" ht="70.5" customHeight="1" x14ac:dyDescent="0.25">
      <c r="A15" s="266"/>
      <c r="B15" s="259"/>
      <c r="C15" s="310"/>
      <c r="D15" s="213"/>
      <c r="E15" s="192" t="s">
        <v>83</v>
      </c>
      <c r="F15" s="194" t="s">
        <v>89</v>
      </c>
      <c r="G15" s="202">
        <f>1500*15</f>
        <v>22500</v>
      </c>
      <c r="H15" s="215" t="s">
        <v>509</v>
      </c>
      <c r="I15" s="209" t="s">
        <v>392</v>
      </c>
      <c r="J15" s="198" t="s">
        <v>92</v>
      </c>
      <c r="K15" s="288"/>
      <c r="L15" s="280"/>
    </row>
    <row r="16" spans="1:13" s="39" customFormat="1" ht="77.25" customHeight="1" thickBot="1" x14ac:dyDescent="0.3">
      <c r="A16" s="267"/>
      <c r="B16" s="260"/>
      <c r="C16" s="311"/>
      <c r="D16" s="214"/>
      <c r="E16" s="92" t="s">
        <v>84</v>
      </c>
      <c r="F16" s="195" t="s">
        <v>93</v>
      </c>
      <c r="G16" s="208">
        <v>0</v>
      </c>
      <c r="H16" s="224">
        <v>44743</v>
      </c>
      <c r="I16" s="210" t="s">
        <v>392</v>
      </c>
      <c r="J16" s="199" t="s">
        <v>66</v>
      </c>
      <c r="K16" s="289"/>
      <c r="L16" s="281"/>
    </row>
    <row r="17" spans="1:13" s="39" customFormat="1" ht="35.25" customHeight="1" x14ac:dyDescent="0.25">
      <c r="A17" s="265" t="s">
        <v>67</v>
      </c>
      <c r="B17" s="258" t="s">
        <v>260</v>
      </c>
      <c r="C17" s="261" t="s">
        <v>72</v>
      </c>
      <c r="D17" s="221"/>
      <c r="E17" s="252" t="s">
        <v>547</v>
      </c>
      <c r="F17" s="253" t="s">
        <v>98</v>
      </c>
      <c r="G17" s="290">
        <v>0</v>
      </c>
      <c r="H17" s="253" t="s">
        <v>508</v>
      </c>
      <c r="I17" s="303" t="s">
        <v>64</v>
      </c>
      <c r="J17" s="261" t="s">
        <v>99</v>
      </c>
      <c r="K17" s="302" t="s">
        <v>468</v>
      </c>
      <c r="L17" s="286" t="s">
        <v>100</v>
      </c>
    </row>
    <row r="18" spans="1:13" s="39" customFormat="1" ht="90" customHeight="1" thickBot="1" x14ac:dyDescent="0.3">
      <c r="A18" s="266"/>
      <c r="B18" s="259"/>
      <c r="C18" s="262"/>
      <c r="D18" s="225"/>
      <c r="E18" s="239"/>
      <c r="F18" s="254"/>
      <c r="G18" s="291"/>
      <c r="H18" s="254"/>
      <c r="I18" s="304"/>
      <c r="J18" s="262"/>
      <c r="K18" s="288"/>
      <c r="L18" s="280"/>
    </row>
    <row r="19" spans="1:13" s="39" customFormat="1" ht="59.25" customHeight="1" x14ac:dyDescent="0.25">
      <c r="A19" s="298" t="s">
        <v>67</v>
      </c>
      <c r="B19" s="300" t="s">
        <v>69</v>
      </c>
      <c r="C19" s="261" t="s">
        <v>73</v>
      </c>
      <c r="D19" s="197"/>
      <c r="E19" s="217" t="s">
        <v>549</v>
      </c>
      <c r="F19" s="200" t="s">
        <v>97</v>
      </c>
      <c r="G19" s="201">
        <v>0</v>
      </c>
      <c r="H19" s="200" t="s">
        <v>511</v>
      </c>
      <c r="I19" s="216" t="s">
        <v>64</v>
      </c>
      <c r="J19" s="197" t="s">
        <v>548</v>
      </c>
      <c r="K19" s="302" t="s">
        <v>469</v>
      </c>
      <c r="L19" s="286" t="s">
        <v>34</v>
      </c>
    </row>
    <row r="20" spans="1:13" s="39" customFormat="1" ht="55.5" customHeight="1" thickBot="1" x14ac:dyDescent="0.3">
      <c r="A20" s="299"/>
      <c r="B20" s="301"/>
      <c r="C20" s="263"/>
      <c r="D20" s="199"/>
      <c r="E20" s="193" t="s">
        <v>551</v>
      </c>
      <c r="F20" s="195" t="s">
        <v>97</v>
      </c>
      <c r="G20" s="208">
        <v>0</v>
      </c>
      <c r="H20" s="195" t="s">
        <v>510</v>
      </c>
      <c r="I20" s="210" t="s">
        <v>64</v>
      </c>
      <c r="J20" s="199" t="s">
        <v>550</v>
      </c>
      <c r="K20" s="289"/>
      <c r="L20" s="281"/>
    </row>
    <row r="21" spans="1:13" s="39" customFormat="1" ht="20.25" customHeight="1" x14ac:dyDescent="0.25">
      <c r="A21" s="265" t="s">
        <v>67</v>
      </c>
      <c r="B21" s="258" t="s">
        <v>70</v>
      </c>
      <c r="C21" s="261" t="s">
        <v>75</v>
      </c>
      <c r="D21" s="221"/>
      <c r="E21" s="252" t="s">
        <v>393</v>
      </c>
      <c r="F21" s="253" t="s">
        <v>394</v>
      </c>
      <c r="G21" s="290">
        <v>0</v>
      </c>
      <c r="H21" s="253" t="s">
        <v>508</v>
      </c>
      <c r="I21" s="303" t="s">
        <v>101</v>
      </c>
      <c r="J21" s="261" t="s">
        <v>396</v>
      </c>
      <c r="K21" s="306" t="s">
        <v>475</v>
      </c>
      <c r="L21" s="286" t="s">
        <v>90</v>
      </c>
    </row>
    <row r="22" spans="1:13" s="39" customFormat="1" ht="29.25" customHeight="1" x14ac:dyDescent="0.25">
      <c r="A22" s="266"/>
      <c r="B22" s="259"/>
      <c r="C22" s="262"/>
      <c r="D22" s="222"/>
      <c r="E22" s="238"/>
      <c r="F22" s="254"/>
      <c r="G22" s="291"/>
      <c r="H22" s="254"/>
      <c r="I22" s="304"/>
      <c r="J22" s="262"/>
      <c r="K22" s="307"/>
      <c r="L22" s="280"/>
    </row>
    <row r="23" spans="1:13" s="39" customFormat="1" ht="74.25" customHeight="1" thickBot="1" x14ac:dyDescent="0.3">
      <c r="A23" s="267"/>
      <c r="B23" s="260"/>
      <c r="C23" s="263"/>
      <c r="D23" s="222"/>
      <c r="E23" s="240"/>
      <c r="F23" s="195" t="s">
        <v>409</v>
      </c>
      <c r="G23" s="208">
        <f>10000*13</f>
        <v>130000</v>
      </c>
      <c r="H23" s="274"/>
      <c r="I23" s="305"/>
      <c r="J23" s="263"/>
      <c r="K23" s="307"/>
      <c r="L23" s="281"/>
    </row>
    <row r="24" spans="1:13" s="39" customFormat="1" ht="96.75" customHeight="1" x14ac:dyDescent="0.25">
      <c r="A24" s="255" t="s">
        <v>411</v>
      </c>
      <c r="B24" s="258" t="s">
        <v>71</v>
      </c>
      <c r="C24" s="261" t="s">
        <v>450</v>
      </c>
      <c r="D24" s="197"/>
      <c r="E24" s="197" t="s">
        <v>458</v>
      </c>
      <c r="F24" s="109" t="s">
        <v>462</v>
      </c>
      <c r="G24" s="110">
        <v>0</v>
      </c>
      <c r="H24" s="200" t="s">
        <v>508</v>
      </c>
      <c r="I24" s="111" t="s">
        <v>463</v>
      </c>
      <c r="J24" s="197" t="s">
        <v>464</v>
      </c>
      <c r="K24" s="206" t="s">
        <v>465</v>
      </c>
      <c r="L24" s="203" t="s">
        <v>34</v>
      </c>
    </row>
    <row r="25" spans="1:13" s="39" customFormat="1" ht="112.5" customHeight="1" x14ac:dyDescent="0.25">
      <c r="A25" s="256"/>
      <c r="B25" s="259"/>
      <c r="C25" s="262"/>
      <c r="D25" s="198"/>
      <c r="E25" s="198" t="s">
        <v>459</v>
      </c>
      <c r="F25" s="14" t="s">
        <v>397</v>
      </c>
      <c r="G25" s="90">
        <v>0</v>
      </c>
      <c r="H25" s="194" t="s">
        <v>508</v>
      </c>
      <c r="I25" s="108" t="s">
        <v>398</v>
      </c>
      <c r="J25" s="13" t="s">
        <v>399</v>
      </c>
      <c r="K25" s="207" t="s">
        <v>425</v>
      </c>
      <c r="L25" s="204" t="s">
        <v>90</v>
      </c>
      <c r="M25" s="17"/>
    </row>
    <row r="26" spans="1:13" s="39" customFormat="1" ht="22.5" customHeight="1" x14ac:dyDescent="0.25">
      <c r="A26" s="256"/>
      <c r="B26" s="259"/>
      <c r="C26" s="262"/>
      <c r="D26" s="199"/>
      <c r="E26" s="263" t="s">
        <v>460</v>
      </c>
      <c r="F26" s="254" t="s">
        <v>400</v>
      </c>
      <c r="G26" s="291">
        <v>0</v>
      </c>
      <c r="H26" s="254" t="s">
        <v>508</v>
      </c>
      <c r="I26" s="296" t="s">
        <v>401</v>
      </c>
      <c r="J26" s="262" t="s">
        <v>102</v>
      </c>
      <c r="K26" s="288" t="s">
        <v>476</v>
      </c>
      <c r="L26" s="280" t="s">
        <v>457</v>
      </c>
      <c r="M26" s="17"/>
    </row>
    <row r="27" spans="1:13" s="39" customFormat="1" ht="83.25" customHeight="1" x14ac:dyDescent="0.25">
      <c r="A27" s="256"/>
      <c r="B27" s="259"/>
      <c r="C27" s="262"/>
      <c r="D27" s="225"/>
      <c r="E27" s="264"/>
      <c r="F27" s="254"/>
      <c r="G27" s="291"/>
      <c r="H27" s="254"/>
      <c r="I27" s="296"/>
      <c r="J27" s="262"/>
      <c r="K27" s="288"/>
      <c r="L27" s="280"/>
      <c r="M27" s="17"/>
    </row>
    <row r="28" spans="1:13" s="39" customFormat="1" ht="21.75" customHeight="1" x14ac:dyDescent="0.25">
      <c r="A28" s="256"/>
      <c r="B28" s="259"/>
      <c r="C28" s="262"/>
      <c r="D28" s="199"/>
      <c r="E28" s="293" t="s">
        <v>461</v>
      </c>
      <c r="F28" s="254" t="s">
        <v>400</v>
      </c>
      <c r="G28" s="291">
        <v>0</v>
      </c>
      <c r="H28" s="254" t="s">
        <v>508</v>
      </c>
      <c r="I28" s="296" t="s">
        <v>401</v>
      </c>
      <c r="J28" s="254" t="s">
        <v>102</v>
      </c>
      <c r="K28" s="288" t="s">
        <v>477</v>
      </c>
      <c r="L28" s="280" t="s">
        <v>457</v>
      </c>
      <c r="M28" s="17"/>
    </row>
    <row r="29" spans="1:13" s="39" customFormat="1" ht="99" customHeight="1" thickBot="1" x14ac:dyDescent="0.3">
      <c r="A29" s="257"/>
      <c r="B29" s="260"/>
      <c r="C29" s="263"/>
      <c r="D29" s="222"/>
      <c r="E29" s="294"/>
      <c r="F29" s="274"/>
      <c r="G29" s="295"/>
      <c r="H29" s="274"/>
      <c r="I29" s="297"/>
      <c r="J29" s="274"/>
      <c r="K29" s="289"/>
      <c r="L29" s="281"/>
    </row>
    <row r="30" spans="1:13" s="39" customFormat="1" ht="25.5" customHeight="1" x14ac:dyDescent="0.25">
      <c r="A30" s="243" t="s">
        <v>411</v>
      </c>
      <c r="B30" s="246" t="s">
        <v>262</v>
      </c>
      <c r="C30" s="249" t="s">
        <v>77</v>
      </c>
      <c r="D30" s="221"/>
      <c r="E30" s="252" t="s">
        <v>261</v>
      </c>
      <c r="F30" s="253" t="s">
        <v>252</v>
      </c>
      <c r="G30" s="290">
        <v>0</v>
      </c>
      <c r="H30" s="253" t="s">
        <v>508</v>
      </c>
      <c r="I30" s="292" t="s">
        <v>103</v>
      </c>
      <c r="J30" s="261" t="s">
        <v>105</v>
      </c>
      <c r="K30" s="114" t="s">
        <v>391</v>
      </c>
      <c r="L30" s="286" t="s">
        <v>106</v>
      </c>
    </row>
    <row r="31" spans="1:13" s="39" customFormat="1" ht="15" customHeight="1" x14ac:dyDescent="0.25">
      <c r="A31" s="244"/>
      <c r="B31" s="247"/>
      <c r="C31" s="250"/>
      <c r="D31" s="222"/>
      <c r="E31" s="238"/>
      <c r="F31" s="254"/>
      <c r="G31" s="291"/>
      <c r="H31" s="254"/>
      <c r="I31" s="276"/>
      <c r="J31" s="262"/>
      <c r="K31" s="287" t="s">
        <v>447</v>
      </c>
      <c r="L31" s="280"/>
    </row>
    <row r="32" spans="1:13" s="39" customFormat="1" ht="28.5" customHeight="1" x14ac:dyDescent="0.25">
      <c r="A32" s="244"/>
      <c r="B32" s="247"/>
      <c r="C32" s="250"/>
      <c r="D32" s="222"/>
      <c r="E32" s="238"/>
      <c r="F32" s="194" t="s">
        <v>104</v>
      </c>
      <c r="G32" s="202">
        <v>150000</v>
      </c>
      <c r="H32" s="254"/>
      <c r="I32" s="276"/>
      <c r="J32" s="262"/>
      <c r="K32" s="287"/>
      <c r="L32" s="280"/>
    </row>
    <row r="33" spans="1:12" s="39" customFormat="1" ht="42.75" customHeight="1" x14ac:dyDescent="0.25">
      <c r="A33" s="244"/>
      <c r="B33" s="247"/>
      <c r="C33" s="250"/>
      <c r="D33" s="222"/>
      <c r="E33" s="238"/>
      <c r="F33" s="194" t="s">
        <v>253</v>
      </c>
      <c r="G33" s="202">
        <v>0</v>
      </c>
      <c r="H33" s="254"/>
      <c r="I33" s="276"/>
      <c r="J33" s="262"/>
      <c r="K33" s="287"/>
      <c r="L33" s="280"/>
    </row>
    <row r="34" spans="1:12" s="39" customFormat="1" ht="24.75" customHeight="1" x14ac:dyDescent="0.25">
      <c r="A34" s="244"/>
      <c r="B34" s="247"/>
      <c r="C34" s="250"/>
      <c r="D34" s="222"/>
      <c r="E34" s="238"/>
      <c r="F34" s="194" t="s">
        <v>254</v>
      </c>
      <c r="G34" s="202">
        <v>0</v>
      </c>
      <c r="H34" s="254"/>
      <c r="I34" s="276"/>
      <c r="J34" s="262"/>
      <c r="K34" s="287"/>
      <c r="L34" s="280"/>
    </row>
    <row r="35" spans="1:12" s="39" customFormat="1" ht="34.5" customHeight="1" x14ac:dyDescent="0.25">
      <c r="A35" s="244"/>
      <c r="B35" s="247"/>
      <c r="C35" s="250"/>
      <c r="D35" s="222"/>
      <c r="E35" s="239"/>
      <c r="F35" s="194" t="s">
        <v>255</v>
      </c>
      <c r="G35" s="202">
        <v>0</v>
      </c>
      <c r="H35" s="254"/>
      <c r="I35" s="276"/>
      <c r="J35" s="262"/>
      <c r="K35" s="287"/>
      <c r="L35" s="280"/>
    </row>
    <row r="36" spans="1:12" s="39" customFormat="1" ht="33" customHeight="1" x14ac:dyDescent="0.25">
      <c r="A36" s="244"/>
      <c r="B36" s="247"/>
      <c r="C36" s="250"/>
      <c r="D36" s="222"/>
      <c r="E36" s="237" t="s">
        <v>412</v>
      </c>
      <c r="F36" s="194" t="s">
        <v>252</v>
      </c>
      <c r="G36" s="202">
        <v>0</v>
      </c>
      <c r="H36" s="254" t="s">
        <v>508</v>
      </c>
      <c r="I36" s="276" t="s">
        <v>103</v>
      </c>
      <c r="J36" s="262" t="s">
        <v>105</v>
      </c>
      <c r="K36" s="287" t="s">
        <v>447</v>
      </c>
      <c r="L36" s="280" t="s">
        <v>106</v>
      </c>
    </row>
    <row r="37" spans="1:12" s="39" customFormat="1" ht="32.25" customHeight="1" x14ac:dyDescent="0.25">
      <c r="A37" s="244"/>
      <c r="B37" s="247"/>
      <c r="C37" s="250"/>
      <c r="D37" s="222"/>
      <c r="E37" s="238"/>
      <c r="F37" s="194" t="s">
        <v>104</v>
      </c>
      <c r="G37" s="202">
        <v>150000</v>
      </c>
      <c r="H37" s="254"/>
      <c r="I37" s="276"/>
      <c r="J37" s="262"/>
      <c r="K37" s="287"/>
      <c r="L37" s="280"/>
    </row>
    <row r="38" spans="1:12" s="39" customFormat="1" ht="45" customHeight="1" x14ac:dyDescent="0.25">
      <c r="A38" s="244"/>
      <c r="B38" s="247"/>
      <c r="C38" s="250"/>
      <c r="D38" s="222"/>
      <c r="E38" s="238"/>
      <c r="F38" s="194" t="s">
        <v>253</v>
      </c>
      <c r="G38" s="202">
        <v>0</v>
      </c>
      <c r="H38" s="254"/>
      <c r="I38" s="276"/>
      <c r="J38" s="262"/>
      <c r="K38" s="287"/>
      <c r="L38" s="280"/>
    </row>
    <row r="39" spans="1:12" s="39" customFormat="1" ht="21.75" customHeight="1" x14ac:dyDescent="0.25">
      <c r="A39" s="244"/>
      <c r="B39" s="247"/>
      <c r="C39" s="250"/>
      <c r="D39" s="222"/>
      <c r="E39" s="238"/>
      <c r="F39" s="194" t="s">
        <v>254</v>
      </c>
      <c r="G39" s="202">
        <v>0</v>
      </c>
      <c r="H39" s="254"/>
      <c r="I39" s="276"/>
      <c r="J39" s="262"/>
      <c r="K39" s="287"/>
      <c r="L39" s="280"/>
    </row>
    <row r="40" spans="1:12" s="39" customFormat="1" ht="32.25" customHeight="1" x14ac:dyDescent="0.25">
      <c r="A40" s="244"/>
      <c r="B40" s="247"/>
      <c r="C40" s="250"/>
      <c r="D40" s="222"/>
      <c r="E40" s="239"/>
      <c r="F40" s="194" t="s">
        <v>255</v>
      </c>
      <c r="G40" s="202">
        <v>0</v>
      </c>
      <c r="H40" s="254"/>
      <c r="I40" s="276"/>
      <c r="J40" s="262"/>
      <c r="K40" s="287"/>
      <c r="L40" s="280"/>
    </row>
    <row r="41" spans="1:12" s="39" customFormat="1" ht="27.75" customHeight="1" x14ac:dyDescent="0.25">
      <c r="A41" s="244"/>
      <c r="B41" s="247"/>
      <c r="C41" s="250"/>
      <c r="D41" s="222"/>
      <c r="E41" s="237" t="s">
        <v>413</v>
      </c>
      <c r="F41" s="194" t="s">
        <v>414</v>
      </c>
      <c r="G41" s="202">
        <v>0</v>
      </c>
      <c r="H41" s="254" t="s">
        <v>509</v>
      </c>
      <c r="I41" s="276" t="s">
        <v>416</v>
      </c>
      <c r="J41" s="262" t="s">
        <v>417</v>
      </c>
      <c r="K41" s="284" t="s">
        <v>478</v>
      </c>
      <c r="L41" s="280" t="s">
        <v>90</v>
      </c>
    </row>
    <row r="42" spans="1:12" s="39" customFormat="1" ht="95.25" customHeight="1" x14ac:dyDescent="0.25">
      <c r="A42" s="244"/>
      <c r="B42" s="247"/>
      <c r="C42" s="250"/>
      <c r="D42" s="222"/>
      <c r="E42" s="238"/>
      <c r="F42" s="195" t="s">
        <v>415</v>
      </c>
      <c r="G42" s="208">
        <v>0</v>
      </c>
      <c r="H42" s="274"/>
      <c r="I42" s="277"/>
      <c r="J42" s="263"/>
      <c r="K42" s="285"/>
      <c r="L42" s="281"/>
    </row>
    <row r="43" spans="1:12" s="39" customFormat="1" ht="95.25" customHeight="1" x14ac:dyDescent="0.25">
      <c r="A43" s="244"/>
      <c r="B43" s="247"/>
      <c r="C43" s="250"/>
      <c r="D43" s="222"/>
      <c r="E43" s="238" t="s">
        <v>497</v>
      </c>
      <c r="F43" s="194" t="s">
        <v>414</v>
      </c>
      <c r="G43" s="202">
        <v>0</v>
      </c>
      <c r="H43" s="274" t="s">
        <v>209</v>
      </c>
      <c r="I43" s="276" t="s">
        <v>416</v>
      </c>
      <c r="J43" s="262" t="s">
        <v>417</v>
      </c>
      <c r="K43" s="284" t="s">
        <v>478</v>
      </c>
      <c r="L43" s="280" t="s">
        <v>90</v>
      </c>
    </row>
    <row r="44" spans="1:12" s="39" customFormat="1" ht="95.25" customHeight="1" thickBot="1" x14ac:dyDescent="0.3">
      <c r="A44" s="245"/>
      <c r="B44" s="248"/>
      <c r="C44" s="251"/>
      <c r="D44" s="223"/>
      <c r="E44" s="240"/>
      <c r="F44" s="195" t="s">
        <v>415</v>
      </c>
      <c r="G44" s="178">
        <v>0</v>
      </c>
      <c r="H44" s="275"/>
      <c r="I44" s="277"/>
      <c r="J44" s="263"/>
      <c r="K44" s="285"/>
      <c r="L44" s="281"/>
    </row>
    <row r="45" spans="1:12" s="39" customFormat="1" ht="95.25" customHeight="1" x14ac:dyDescent="0.25">
      <c r="A45" s="255" t="s">
        <v>67</v>
      </c>
      <c r="B45" s="258" t="s">
        <v>74</v>
      </c>
      <c r="C45" s="261" t="s">
        <v>78</v>
      </c>
      <c r="D45" s="197"/>
      <c r="E45" s="217" t="s">
        <v>263</v>
      </c>
      <c r="F45" s="200" t="s">
        <v>256</v>
      </c>
      <c r="G45" s="201">
        <v>0</v>
      </c>
      <c r="H45" s="200" t="s">
        <v>508</v>
      </c>
      <c r="I45" s="219" t="s">
        <v>418</v>
      </c>
      <c r="J45" s="197" t="s">
        <v>109</v>
      </c>
      <c r="K45" s="116" t="s">
        <v>470</v>
      </c>
      <c r="L45" s="203" t="s">
        <v>34</v>
      </c>
    </row>
    <row r="46" spans="1:12" s="39" customFormat="1" ht="44.25" customHeight="1" x14ac:dyDescent="0.25">
      <c r="A46" s="256"/>
      <c r="B46" s="259"/>
      <c r="C46" s="262"/>
      <c r="D46" s="199"/>
      <c r="E46" s="237" t="s">
        <v>264</v>
      </c>
      <c r="F46" s="274" t="s">
        <v>107</v>
      </c>
      <c r="G46" s="282">
        <v>0</v>
      </c>
      <c r="H46" s="274" t="s">
        <v>508</v>
      </c>
      <c r="I46" s="276" t="s">
        <v>108</v>
      </c>
      <c r="J46" s="262" t="s">
        <v>110</v>
      </c>
      <c r="K46" s="278" t="s">
        <v>471</v>
      </c>
      <c r="L46" s="280" t="s">
        <v>90</v>
      </c>
    </row>
    <row r="47" spans="1:12" s="39" customFormat="1" ht="48.75" customHeight="1" thickBot="1" x14ac:dyDescent="0.3">
      <c r="A47" s="257"/>
      <c r="B47" s="260"/>
      <c r="C47" s="263"/>
      <c r="D47" s="222"/>
      <c r="E47" s="240"/>
      <c r="F47" s="275"/>
      <c r="G47" s="283"/>
      <c r="H47" s="275"/>
      <c r="I47" s="277"/>
      <c r="J47" s="263"/>
      <c r="K47" s="279"/>
      <c r="L47" s="281"/>
    </row>
    <row r="48" spans="1:12" s="39" customFormat="1" ht="156.75" customHeight="1" x14ac:dyDescent="0.25">
      <c r="A48" s="255" t="s">
        <v>67</v>
      </c>
      <c r="B48" s="258" t="s">
        <v>265</v>
      </c>
      <c r="C48" s="261" t="s">
        <v>79</v>
      </c>
      <c r="D48" s="197"/>
      <c r="E48" s="217" t="s">
        <v>266</v>
      </c>
      <c r="F48" s="200" t="s">
        <v>111</v>
      </c>
      <c r="G48" s="201">
        <v>50000</v>
      </c>
      <c r="H48" s="200" t="s">
        <v>395</v>
      </c>
      <c r="I48" s="219" t="s">
        <v>95</v>
      </c>
      <c r="J48" s="197" t="s">
        <v>96</v>
      </c>
      <c r="K48" s="116" t="s">
        <v>472</v>
      </c>
      <c r="L48" s="203" t="s">
        <v>112</v>
      </c>
    </row>
    <row r="49" spans="1:12" s="39" customFormat="1" ht="163.5" customHeight="1" thickBot="1" x14ac:dyDescent="0.3">
      <c r="A49" s="257"/>
      <c r="B49" s="260"/>
      <c r="C49" s="263"/>
      <c r="D49" s="199"/>
      <c r="E49" s="193" t="s">
        <v>267</v>
      </c>
      <c r="F49" s="195" t="s">
        <v>111</v>
      </c>
      <c r="G49" s="208">
        <v>20000</v>
      </c>
      <c r="H49" s="195" t="s">
        <v>395</v>
      </c>
      <c r="I49" s="196" t="s">
        <v>62</v>
      </c>
      <c r="J49" s="199" t="s">
        <v>96</v>
      </c>
      <c r="K49" s="218" t="s">
        <v>473</v>
      </c>
      <c r="L49" s="205" t="s">
        <v>113</v>
      </c>
    </row>
    <row r="50" spans="1:12" s="39" customFormat="1" ht="122.25" customHeight="1" thickBot="1" x14ac:dyDescent="0.3">
      <c r="A50" s="120" t="s">
        <v>67</v>
      </c>
      <c r="B50" s="101" t="s">
        <v>76</v>
      </c>
      <c r="C50" s="58" t="s">
        <v>80</v>
      </c>
      <c r="D50" s="58"/>
      <c r="E50" s="55" t="s">
        <v>268</v>
      </c>
      <c r="F50" s="56" t="s">
        <v>114</v>
      </c>
      <c r="G50" s="97">
        <v>0</v>
      </c>
      <c r="H50" s="56" t="s">
        <v>407</v>
      </c>
      <c r="I50" s="121" t="s">
        <v>115</v>
      </c>
      <c r="J50" s="58" t="s">
        <v>116</v>
      </c>
      <c r="K50" s="122" t="s">
        <v>475</v>
      </c>
      <c r="L50" s="59" t="s">
        <v>117</v>
      </c>
    </row>
    <row r="51" spans="1:12" s="39" customFormat="1" ht="95.25" customHeight="1" thickBot="1" x14ac:dyDescent="0.3">
      <c r="A51" s="120" t="s">
        <v>67</v>
      </c>
      <c r="B51" s="101" t="s">
        <v>269</v>
      </c>
      <c r="C51" s="58" t="s">
        <v>81</v>
      </c>
      <c r="D51" s="58"/>
      <c r="E51" s="55" t="s">
        <v>270</v>
      </c>
      <c r="F51" s="56" t="s">
        <v>57</v>
      </c>
      <c r="G51" s="97">
        <v>40000</v>
      </c>
      <c r="H51" s="124">
        <v>44774</v>
      </c>
      <c r="I51" s="57" t="s">
        <v>58</v>
      </c>
      <c r="J51" s="58" t="s">
        <v>118</v>
      </c>
      <c r="K51" s="125" t="s">
        <v>474</v>
      </c>
      <c r="L51" s="59" t="s">
        <v>34</v>
      </c>
    </row>
    <row r="52" spans="1:12" s="40" customFormat="1" ht="22.5" customHeight="1" x14ac:dyDescent="0.25">
      <c r="A52" s="273" t="s">
        <v>48</v>
      </c>
      <c r="B52" s="273"/>
      <c r="C52" s="273"/>
      <c r="D52" s="273"/>
      <c r="E52" s="273"/>
      <c r="F52" s="273"/>
      <c r="G52" s="123">
        <f>SUM(G9:G51)</f>
        <v>684500</v>
      </c>
      <c r="H52" s="17"/>
      <c r="I52" s="18"/>
      <c r="J52" s="19"/>
      <c r="K52" s="19"/>
      <c r="L52" s="17"/>
    </row>
    <row r="53" spans="1:12" s="39" customFormat="1" ht="13.5" customHeight="1" thickBot="1" x14ac:dyDescent="0.3">
      <c r="A53" s="8"/>
      <c r="B53" s="31"/>
      <c r="C53" s="41"/>
      <c r="D53" s="41"/>
      <c r="E53" s="42"/>
      <c r="F53" s="11"/>
      <c r="G53" s="12"/>
      <c r="H53" s="8"/>
      <c r="I53" s="8"/>
      <c r="J53" s="8"/>
      <c r="K53" s="8"/>
      <c r="L53" s="8"/>
    </row>
    <row r="54" spans="1:12" s="39" customFormat="1" ht="13.5" customHeight="1" thickBot="1" x14ac:dyDescent="0.3">
      <c r="B54" s="60"/>
      <c r="C54" s="64" t="s">
        <v>403</v>
      </c>
      <c r="D54" s="230"/>
      <c r="E54" s="42"/>
      <c r="F54" s="11"/>
      <c r="G54" s="12"/>
      <c r="H54" s="8"/>
      <c r="I54" s="8"/>
      <c r="J54" s="8"/>
      <c r="K54" s="8"/>
      <c r="L54" s="8"/>
    </row>
    <row r="55" spans="1:12" s="39" customFormat="1" ht="13.5" customHeight="1" x14ac:dyDescent="0.25">
      <c r="A55" s="8"/>
      <c r="B55" s="31"/>
      <c r="C55" s="61" t="s">
        <v>404</v>
      </c>
      <c r="D55" s="231"/>
      <c r="E55" s="42"/>
      <c r="F55" s="11"/>
      <c r="G55" s="12"/>
      <c r="H55" s="8"/>
      <c r="I55" s="8"/>
      <c r="J55" s="8"/>
      <c r="K55" s="8"/>
      <c r="L55" s="8"/>
    </row>
    <row r="56" spans="1:12" s="39" customFormat="1" ht="13.5" customHeight="1" x14ac:dyDescent="0.25">
      <c r="A56" s="8"/>
      <c r="B56" s="31"/>
      <c r="C56" s="62" t="s">
        <v>405</v>
      </c>
      <c r="D56" s="232"/>
      <c r="E56" s="42"/>
      <c r="F56" s="11"/>
      <c r="G56" s="12"/>
      <c r="H56" s="8"/>
      <c r="I56" s="8"/>
      <c r="J56" s="8"/>
      <c r="K56" s="8"/>
      <c r="L56" s="8"/>
    </row>
    <row r="57" spans="1:12" s="39" customFormat="1" ht="13.5" customHeight="1" thickBot="1" x14ac:dyDescent="0.3">
      <c r="A57" s="8"/>
      <c r="B57" s="31"/>
      <c r="C57" s="63" t="s">
        <v>406</v>
      </c>
      <c r="D57" s="233"/>
      <c r="E57" s="42"/>
      <c r="F57" s="11"/>
      <c r="G57" s="12"/>
      <c r="H57" s="8"/>
      <c r="I57" s="8"/>
      <c r="J57" s="8"/>
      <c r="K57" s="8"/>
      <c r="L57" s="8"/>
    </row>
    <row r="58" spans="1:12" s="39" customFormat="1" ht="13.5" customHeight="1" x14ac:dyDescent="0.25">
      <c r="A58" s="8"/>
      <c r="B58" s="31"/>
      <c r="C58" s="41"/>
      <c r="D58" s="41"/>
      <c r="E58" s="42"/>
      <c r="F58" s="11"/>
      <c r="G58" s="12"/>
      <c r="H58" s="8"/>
      <c r="I58" s="8"/>
      <c r="J58" s="8"/>
      <c r="K58" s="8"/>
      <c r="L58" s="8"/>
    </row>
    <row r="59" spans="1:12" s="39" customFormat="1" x14ac:dyDescent="0.25">
      <c r="A59" s="241" t="s">
        <v>408</v>
      </c>
      <c r="B59" s="241"/>
      <c r="C59" s="241"/>
      <c r="D59" s="241"/>
      <c r="E59" s="241"/>
      <c r="F59" s="241"/>
      <c r="G59" s="5"/>
      <c r="H59" s="5"/>
      <c r="I59" s="5"/>
      <c r="J59" s="5"/>
      <c r="K59" s="5"/>
    </row>
    <row r="60" spans="1:12" s="39" customFormat="1" x14ac:dyDescent="0.25">
      <c r="A60" s="242" t="s">
        <v>53</v>
      </c>
      <c r="B60" s="242"/>
      <c r="C60" s="242"/>
      <c r="D60" s="242"/>
      <c r="E60" s="242"/>
      <c r="F60" s="38">
        <v>1778388</v>
      </c>
      <c r="G60" s="5"/>
      <c r="H60" s="5"/>
      <c r="I60" s="5"/>
      <c r="J60" s="5"/>
      <c r="K60" s="5"/>
    </row>
    <row r="61" spans="1:12" s="39" customFormat="1" x14ac:dyDescent="0.25">
      <c r="A61" s="242" t="s">
        <v>11</v>
      </c>
      <c r="B61" s="242"/>
      <c r="C61" s="242"/>
      <c r="D61" s="242"/>
      <c r="E61" s="242"/>
      <c r="F61" s="38">
        <v>2720614</v>
      </c>
      <c r="G61" s="5"/>
      <c r="H61" s="5"/>
      <c r="I61" s="5"/>
      <c r="J61" s="5"/>
      <c r="K61" s="5"/>
    </row>
    <row r="62" spans="1:12" s="39" customFormat="1" x14ac:dyDescent="0.25">
      <c r="A62" s="242" t="s">
        <v>12</v>
      </c>
      <c r="B62" s="242"/>
      <c r="C62" s="242"/>
      <c r="D62" s="242"/>
      <c r="E62" s="242"/>
      <c r="F62" s="38">
        <v>1321868</v>
      </c>
      <c r="G62" s="5"/>
      <c r="H62" s="5"/>
      <c r="I62" s="5"/>
      <c r="J62" s="5"/>
      <c r="K62" s="5"/>
    </row>
    <row r="63" spans="1:12" s="39" customFormat="1" x14ac:dyDescent="0.25">
      <c r="A63" s="242" t="s">
        <v>54</v>
      </c>
      <c r="B63" s="242"/>
      <c r="C63" s="242"/>
      <c r="D63" s="242"/>
      <c r="E63" s="242"/>
      <c r="F63" s="38">
        <v>11558124</v>
      </c>
      <c r="G63" s="5"/>
      <c r="H63" s="5"/>
      <c r="I63" s="5"/>
      <c r="J63" s="5"/>
      <c r="K63" s="5"/>
    </row>
    <row r="64" spans="1:12" s="39" customFormat="1" x14ac:dyDescent="0.25">
      <c r="A64" s="242" t="s">
        <v>13</v>
      </c>
      <c r="B64" s="242"/>
      <c r="C64" s="242"/>
      <c r="D64" s="242"/>
      <c r="E64" s="242"/>
      <c r="F64" s="38">
        <v>2855101.06</v>
      </c>
      <c r="G64" s="5"/>
      <c r="H64" s="5"/>
      <c r="I64" s="5"/>
      <c r="J64" s="5"/>
      <c r="K64" s="5"/>
    </row>
    <row r="65" spans="1:12" s="39" customFormat="1" x14ac:dyDescent="0.25">
      <c r="A65" s="242" t="s">
        <v>14</v>
      </c>
      <c r="B65" s="242"/>
      <c r="C65" s="242"/>
      <c r="D65" s="242"/>
      <c r="E65" s="242"/>
      <c r="F65" s="22">
        <f>[1]Hoja1!$F$10</f>
        <v>2100000</v>
      </c>
      <c r="G65" s="5"/>
      <c r="H65" s="5"/>
      <c r="I65" s="5"/>
      <c r="J65" s="5"/>
      <c r="K65" s="5"/>
    </row>
    <row r="66" spans="1:12" s="39" customFormat="1" x14ac:dyDescent="0.25">
      <c r="A66" s="268" t="s">
        <v>52</v>
      </c>
      <c r="B66" s="268"/>
      <c r="C66" s="268"/>
      <c r="D66" s="268"/>
      <c r="E66" s="268"/>
      <c r="F66" s="23">
        <f>SUM(F60:F65)</f>
        <v>22334095.059999999</v>
      </c>
      <c r="G66" s="5"/>
      <c r="H66" s="5"/>
      <c r="I66" s="5"/>
      <c r="J66" s="5"/>
      <c r="K66" s="5"/>
    </row>
    <row r="67" spans="1:12" s="39" customFormat="1" ht="18" customHeight="1" x14ac:dyDescent="0.25">
      <c r="A67" s="269" t="s">
        <v>51</v>
      </c>
      <c r="B67" s="269"/>
      <c r="C67" s="269"/>
      <c r="D67" s="269"/>
      <c r="E67" s="269"/>
      <c r="F67" s="27" t="e">
        <f>F52+#REF!+'EJE VII SERVICIO Y ESTRUCTURA '!F31+'EJE II GESTIÓN ACADÉMICA'!F52+'EJE 5 INSFRAESTRUCTURA'!F20+'EJE 6 TECNOLOGÍA'!F26+'EJE III INVESTIGACIÓN'!G25+'EJE 7 FINANCIAMIENTO'!G13</f>
        <v>#REF!</v>
      </c>
      <c r="G67" s="8"/>
      <c r="H67" s="8"/>
      <c r="I67" s="8"/>
      <c r="J67" s="8"/>
      <c r="K67" s="8"/>
    </row>
    <row r="68" spans="1:12" s="272" customFormat="1" ht="18" customHeight="1" x14ac:dyDescent="0.25">
      <c r="A68" s="270"/>
      <c r="B68" s="271"/>
      <c r="C68" s="271"/>
      <c r="D68" s="271"/>
      <c r="E68" s="271"/>
      <c r="F68" s="271"/>
      <c r="G68" s="271"/>
      <c r="H68" s="271"/>
      <c r="I68" s="271"/>
      <c r="J68" s="271"/>
      <c r="K68" s="271"/>
      <c r="L68" s="271"/>
    </row>
    <row r="69" spans="1:12" s="39" customFormat="1" ht="18.75" customHeight="1" x14ac:dyDescent="0.25">
      <c r="A69" s="269" t="s">
        <v>55</v>
      </c>
      <c r="B69" s="269"/>
      <c r="C69" s="269"/>
      <c r="D69" s="269"/>
      <c r="E69" s="269"/>
      <c r="F69" s="27" t="e">
        <f>F66+F67</f>
        <v>#REF!</v>
      </c>
      <c r="G69" s="8"/>
      <c r="H69" s="8"/>
      <c r="I69" s="8"/>
      <c r="J69" s="5"/>
      <c r="K69" s="8"/>
    </row>
    <row r="70" spans="1:12" s="39" customFormat="1" x14ac:dyDescent="0.25">
      <c r="B70" s="43"/>
      <c r="G70" s="44"/>
      <c r="H70" s="5"/>
      <c r="I70" s="5"/>
      <c r="J70" s="5"/>
      <c r="K70" s="5"/>
      <c r="L70" s="5"/>
    </row>
    <row r="71" spans="1:12" s="39" customFormat="1" x14ac:dyDescent="0.25">
      <c r="B71" s="43"/>
      <c r="G71" s="44"/>
      <c r="H71" s="5"/>
      <c r="I71" s="5"/>
      <c r="J71" s="5"/>
      <c r="K71" s="5"/>
      <c r="L71" s="5"/>
    </row>
    <row r="72" spans="1:12" s="39" customFormat="1" x14ac:dyDescent="0.25">
      <c r="B72" s="43"/>
      <c r="G72" s="44"/>
      <c r="H72" s="5"/>
      <c r="I72" s="5"/>
      <c r="J72" s="5"/>
      <c r="K72" s="45"/>
      <c r="L72" s="5"/>
    </row>
    <row r="73" spans="1:12" s="39" customFormat="1" x14ac:dyDescent="0.25">
      <c r="B73" s="43"/>
      <c r="G73" s="44"/>
      <c r="H73" s="5"/>
      <c r="I73" s="5"/>
      <c r="J73" s="5"/>
      <c r="K73" s="5"/>
      <c r="L73" s="5"/>
    </row>
    <row r="74" spans="1:12" s="39" customFormat="1" x14ac:dyDescent="0.25">
      <c r="B74" s="43"/>
      <c r="G74" s="44"/>
      <c r="H74" s="5"/>
      <c r="I74" s="5"/>
      <c r="J74" s="5"/>
      <c r="K74" s="46"/>
      <c r="L74" s="5"/>
    </row>
    <row r="75" spans="1:12" s="39" customFormat="1" x14ac:dyDescent="0.25">
      <c r="B75" s="43"/>
      <c r="G75" s="44"/>
      <c r="H75" s="5"/>
      <c r="I75" s="5"/>
      <c r="J75" s="5"/>
      <c r="K75" s="5"/>
      <c r="L75" s="5"/>
    </row>
    <row r="76" spans="1:12" s="39" customFormat="1" x14ac:dyDescent="0.25">
      <c r="B76" s="43"/>
      <c r="G76" s="44"/>
      <c r="H76" s="5"/>
      <c r="I76" s="5"/>
      <c r="J76" s="5"/>
      <c r="K76" s="5"/>
      <c r="L76" s="5"/>
    </row>
  </sheetData>
  <mergeCells count="121">
    <mergeCell ref="A1:L1"/>
    <mergeCell ref="A2:L2"/>
    <mergeCell ref="A3:L3"/>
    <mergeCell ref="A4:L4"/>
    <mergeCell ref="A5:L5"/>
    <mergeCell ref="A6:L6"/>
    <mergeCell ref="A7:A8"/>
    <mergeCell ref="B7:I7"/>
    <mergeCell ref="J7:J8"/>
    <mergeCell ref="K7:K8"/>
    <mergeCell ref="L7:L8"/>
    <mergeCell ref="A10:A16"/>
    <mergeCell ref="B10:B16"/>
    <mergeCell ref="C10:C16"/>
    <mergeCell ref="E10:E14"/>
    <mergeCell ref="H10:H13"/>
    <mergeCell ref="I10:I13"/>
    <mergeCell ref="J10:J14"/>
    <mergeCell ref="K10:K16"/>
    <mergeCell ref="L10:L16"/>
    <mergeCell ref="A17:A18"/>
    <mergeCell ref="B17:B18"/>
    <mergeCell ref="C17:C18"/>
    <mergeCell ref="E17:E18"/>
    <mergeCell ref="F17:F18"/>
    <mergeCell ref="G17:G18"/>
    <mergeCell ref="H17:H18"/>
    <mergeCell ref="I17:I18"/>
    <mergeCell ref="J17:J18"/>
    <mergeCell ref="K17:K18"/>
    <mergeCell ref="L17:L18"/>
    <mergeCell ref="F21:F22"/>
    <mergeCell ref="G21:G22"/>
    <mergeCell ref="B19:B20"/>
    <mergeCell ref="C19:C20"/>
    <mergeCell ref="K19:K20"/>
    <mergeCell ref="L19:L20"/>
    <mergeCell ref="G26:G27"/>
    <mergeCell ref="H26:H27"/>
    <mergeCell ref="I26:I27"/>
    <mergeCell ref="J26:J27"/>
    <mergeCell ref="K26:K27"/>
    <mergeCell ref="L26:L27"/>
    <mergeCell ref="H21:H23"/>
    <mergeCell ref="I21:I23"/>
    <mergeCell ref="J21:J23"/>
    <mergeCell ref="K21:K23"/>
    <mergeCell ref="L21:L23"/>
    <mergeCell ref="G30:G31"/>
    <mergeCell ref="H30:H35"/>
    <mergeCell ref="I30:I35"/>
    <mergeCell ref="E28:E29"/>
    <mergeCell ref="F28:F29"/>
    <mergeCell ref="G28:G29"/>
    <mergeCell ref="H28:H29"/>
    <mergeCell ref="I28:I29"/>
    <mergeCell ref="J28:J29"/>
    <mergeCell ref="J30:J35"/>
    <mergeCell ref="L30:L35"/>
    <mergeCell ref="K31:K35"/>
    <mergeCell ref="H36:H40"/>
    <mergeCell ref="I36:I40"/>
    <mergeCell ref="J36:J40"/>
    <mergeCell ref="K36:K40"/>
    <mergeCell ref="L36:L40"/>
    <mergeCell ref="K28:K29"/>
    <mergeCell ref="L28:L29"/>
    <mergeCell ref="H43:H44"/>
    <mergeCell ref="I43:I44"/>
    <mergeCell ref="J43:J44"/>
    <mergeCell ref="K43:K44"/>
    <mergeCell ref="L43:L44"/>
    <mergeCell ref="E41:E42"/>
    <mergeCell ref="H41:H42"/>
    <mergeCell ref="I41:I42"/>
    <mergeCell ref="J41:J42"/>
    <mergeCell ref="K41:K42"/>
    <mergeCell ref="L41:L42"/>
    <mergeCell ref="A66:E66"/>
    <mergeCell ref="A67:E67"/>
    <mergeCell ref="A68:XFD68"/>
    <mergeCell ref="A69:E69"/>
    <mergeCell ref="A52:F52"/>
    <mergeCell ref="H46:H47"/>
    <mergeCell ref="I46:I47"/>
    <mergeCell ref="J46:J47"/>
    <mergeCell ref="K46:K47"/>
    <mergeCell ref="L46:L47"/>
    <mergeCell ref="A48:A49"/>
    <mergeCell ref="B48:B49"/>
    <mergeCell ref="C48:C49"/>
    <mergeCell ref="A45:A47"/>
    <mergeCell ref="B45:B47"/>
    <mergeCell ref="C45:C47"/>
    <mergeCell ref="E46:E47"/>
    <mergeCell ref="F46:F47"/>
    <mergeCell ref="G46:G47"/>
    <mergeCell ref="A63:E63"/>
    <mergeCell ref="E36:E40"/>
    <mergeCell ref="A59:F59"/>
    <mergeCell ref="A60:E60"/>
    <mergeCell ref="A61:E61"/>
    <mergeCell ref="A62:E62"/>
    <mergeCell ref="A64:E64"/>
    <mergeCell ref="A65:E65"/>
    <mergeCell ref="E43:E44"/>
    <mergeCell ref="A30:A44"/>
    <mergeCell ref="B30:B44"/>
    <mergeCell ref="C30:C44"/>
    <mergeCell ref="E30:E35"/>
    <mergeCell ref="F30:F31"/>
    <mergeCell ref="A24:A29"/>
    <mergeCell ref="B24:B29"/>
    <mergeCell ref="C24:C29"/>
    <mergeCell ref="E26:E27"/>
    <mergeCell ref="F26:F27"/>
    <mergeCell ref="A21:A23"/>
    <mergeCell ref="B21:B23"/>
    <mergeCell ref="C21:C23"/>
    <mergeCell ref="E21:E23"/>
    <mergeCell ref="A19:A20"/>
  </mergeCells>
  <printOptions horizontalCentered="1"/>
  <pageMargins left="1" right="1" top="1" bottom="1" header="0.5" footer="0.5"/>
  <pageSetup scale="53" orientation="landscape" r:id="rId1"/>
  <rowBreaks count="2" manualBreakCount="2">
    <brk id="29" max="11" man="1"/>
    <brk id="47" max="11" man="1"/>
  </rowBreaks>
  <colBreaks count="1" manualBreakCount="1">
    <brk id="12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view="pageBreakPreview" topLeftCell="A52" zoomScale="130" zoomScaleNormal="100" zoomScaleSheetLayoutView="130" workbookViewId="0">
      <selection activeCell="G51" sqref="G51"/>
    </sheetView>
  </sheetViews>
  <sheetFormatPr baseColWidth="10" defaultRowHeight="15" x14ac:dyDescent="0.25"/>
  <cols>
    <col min="1" max="1" width="8.140625" customWidth="1"/>
    <col min="2" max="2" width="6.5703125" style="36" customWidth="1"/>
    <col min="3" max="3" width="18.85546875" customWidth="1"/>
    <col min="4" max="4" width="23.140625" style="37" customWidth="1"/>
    <col min="5" max="5" width="16.7109375" customWidth="1"/>
    <col min="6" max="6" width="14.140625" style="1" customWidth="1"/>
    <col min="7" max="7" width="10.42578125" style="4" customWidth="1"/>
    <col min="8" max="8" width="17.42578125" style="4" customWidth="1"/>
    <col min="9" max="9" width="15" style="4" customWidth="1"/>
    <col min="10" max="10" width="14.5703125" style="4" customWidth="1"/>
    <col min="11" max="11" width="14.7109375" style="4" customWidth="1"/>
  </cols>
  <sheetData>
    <row r="1" spans="1:12" ht="144.75" customHeight="1" x14ac:dyDescent="0.25">
      <c r="A1" s="314"/>
      <c r="B1" s="314"/>
      <c r="C1" s="314"/>
      <c r="D1" s="314"/>
      <c r="E1" s="314"/>
      <c r="F1" s="314"/>
      <c r="G1" s="314"/>
      <c r="H1" s="314"/>
      <c r="I1" s="314"/>
      <c r="J1" s="314"/>
      <c r="K1" s="314"/>
    </row>
    <row r="2" spans="1:12" ht="18.75" x14ac:dyDescent="0.3">
      <c r="A2" s="315" t="s">
        <v>516</v>
      </c>
      <c r="B2" s="316"/>
      <c r="C2" s="316"/>
      <c r="D2" s="316"/>
      <c r="E2" s="316"/>
      <c r="F2" s="316"/>
      <c r="G2" s="316"/>
      <c r="H2" s="316"/>
      <c r="I2" s="316"/>
      <c r="J2" s="316"/>
      <c r="K2" s="317"/>
    </row>
    <row r="3" spans="1:12" ht="26.25" customHeight="1" thickBot="1" x14ac:dyDescent="0.35">
      <c r="A3" s="346"/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7"/>
    </row>
    <row r="4" spans="1:12" x14ac:dyDescent="0.25">
      <c r="A4" s="347" t="s">
        <v>15</v>
      </c>
      <c r="B4" s="348"/>
      <c r="C4" s="348"/>
      <c r="D4" s="348"/>
      <c r="E4" s="348"/>
      <c r="F4" s="348"/>
      <c r="G4" s="348"/>
      <c r="H4" s="348"/>
      <c r="I4" s="348"/>
      <c r="J4" s="348"/>
      <c r="K4" s="349"/>
    </row>
    <row r="5" spans="1:12" x14ac:dyDescent="0.25">
      <c r="A5" s="350" t="s">
        <v>512</v>
      </c>
      <c r="B5" s="320"/>
      <c r="C5" s="320"/>
      <c r="D5" s="320"/>
      <c r="E5" s="320"/>
      <c r="F5" s="320"/>
      <c r="G5" s="320"/>
      <c r="H5" s="320"/>
      <c r="I5" s="320"/>
      <c r="J5" s="320"/>
      <c r="K5" s="351"/>
    </row>
    <row r="6" spans="1:12" ht="15.75" customHeight="1" x14ac:dyDescent="0.25">
      <c r="A6" s="352" t="s">
        <v>380</v>
      </c>
      <c r="B6" s="353"/>
      <c r="C6" s="353"/>
      <c r="D6" s="353"/>
      <c r="E6" s="353"/>
      <c r="F6" s="353"/>
      <c r="G6" s="353"/>
      <c r="H6" s="353"/>
      <c r="I6" s="353"/>
      <c r="J6" s="353"/>
      <c r="K6" s="354"/>
    </row>
    <row r="7" spans="1:12" ht="24.75" customHeight="1" x14ac:dyDescent="0.25">
      <c r="A7" s="339" t="s">
        <v>0</v>
      </c>
      <c r="B7" s="339" t="s">
        <v>68</v>
      </c>
      <c r="C7" s="339"/>
      <c r="D7" s="339" t="s">
        <v>1</v>
      </c>
      <c r="E7" s="339"/>
      <c r="F7" s="339"/>
      <c r="G7" s="339"/>
      <c r="H7" s="339"/>
      <c r="I7" s="339" t="s">
        <v>2</v>
      </c>
      <c r="J7" s="339" t="s">
        <v>3</v>
      </c>
      <c r="K7" s="339" t="s">
        <v>4</v>
      </c>
    </row>
    <row r="8" spans="1:12" ht="49.5" thickBot="1" x14ac:dyDescent="0.3">
      <c r="A8" s="345"/>
      <c r="B8" s="76" t="s">
        <v>5</v>
      </c>
      <c r="C8" s="127" t="s">
        <v>6</v>
      </c>
      <c r="D8" s="76" t="s">
        <v>130</v>
      </c>
      <c r="E8" s="127" t="s">
        <v>7</v>
      </c>
      <c r="F8" s="128" t="s">
        <v>8</v>
      </c>
      <c r="G8" s="127" t="s">
        <v>9</v>
      </c>
      <c r="H8" s="127" t="s">
        <v>10</v>
      </c>
      <c r="I8" s="345"/>
      <c r="J8" s="345"/>
      <c r="K8" s="345"/>
    </row>
    <row r="9" spans="1:12" ht="108.75" customHeight="1" x14ac:dyDescent="0.25">
      <c r="A9" s="355" t="s">
        <v>67</v>
      </c>
      <c r="B9" s="246" t="s">
        <v>142</v>
      </c>
      <c r="C9" s="340" t="s">
        <v>131</v>
      </c>
      <c r="D9" s="106" t="s">
        <v>282</v>
      </c>
      <c r="E9" s="54" t="s">
        <v>432</v>
      </c>
      <c r="F9" s="142">
        <v>0</v>
      </c>
      <c r="G9" s="77" t="s">
        <v>517</v>
      </c>
      <c r="H9" s="106" t="s">
        <v>59</v>
      </c>
      <c r="I9" s="106" t="s">
        <v>22</v>
      </c>
      <c r="J9" s="107" t="s">
        <v>483</v>
      </c>
      <c r="K9" s="112" t="s">
        <v>20</v>
      </c>
    </row>
    <row r="10" spans="1:12" ht="68.25" customHeight="1" x14ac:dyDescent="0.25">
      <c r="A10" s="356"/>
      <c r="B10" s="247"/>
      <c r="C10" s="341"/>
      <c r="D10" s="72" t="s">
        <v>283</v>
      </c>
      <c r="E10" s="67" t="s">
        <v>432</v>
      </c>
      <c r="F10" s="20">
        <v>0</v>
      </c>
      <c r="G10" s="78" t="s">
        <v>509</v>
      </c>
      <c r="H10" s="237" t="s">
        <v>18</v>
      </c>
      <c r="I10" s="237" t="s">
        <v>24</v>
      </c>
      <c r="J10" s="289" t="s">
        <v>487</v>
      </c>
      <c r="K10" s="281" t="s">
        <v>25</v>
      </c>
    </row>
    <row r="11" spans="1:12" ht="58.5" customHeight="1" x14ac:dyDescent="0.25">
      <c r="A11" s="356"/>
      <c r="B11" s="247"/>
      <c r="C11" s="341"/>
      <c r="D11" s="72" t="s">
        <v>284</v>
      </c>
      <c r="E11" s="67" t="s">
        <v>433</v>
      </c>
      <c r="F11" s="20">
        <v>7000</v>
      </c>
      <c r="G11" s="78" t="s">
        <v>509</v>
      </c>
      <c r="H11" s="239"/>
      <c r="I11" s="239"/>
      <c r="J11" s="327"/>
      <c r="K11" s="328"/>
    </row>
    <row r="12" spans="1:12" ht="106.5" customHeight="1" x14ac:dyDescent="0.25">
      <c r="A12" s="356"/>
      <c r="B12" s="247"/>
      <c r="C12" s="341"/>
      <c r="D12" s="72" t="s">
        <v>285</v>
      </c>
      <c r="E12" s="67" t="s">
        <v>60</v>
      </c>
      <c r="F12" s="20">
        <v>0</v>
      </c>
      <c r="G12" s="67" t="s">
        <v>518</v>
      </c>
      <c r="H12" s="72" t="s">
        <v>59</v>
      </c>
      <c r="I12" s="71" t="s">
        <v>22</v>
      </c>
      <c r="J12" s="87" t="s">
        <v>484</v>
      </c>
      <c r="K12" s="113" t="s">
        <v>23</v>
      </c>
    </row>
    <row r="13" spans="1:12" ht="90" customHeight="1" thickBot="1" x14ac:dyDescent="0.3">
      <c r="A13" s="356"/>
      <c r="B13" s="247"/>
      <c r="C13" s="341"/>
      <c r="D13" s="30" t="s">
        <v>434</v>
      </c>
      <c r="E13" s="29" t="s">
        <v>61</v>
      </c>
      <c r="F13" s="140">
        <v>0</v>
      </c>
      <c r="G13" s="29" t="s">
        <v>510</v>
      </c>
      <c r="H13" s="237" t="s">
        <v>18</v>
      </c>
      <c r="I13" s="263" t="s">
        <v>19</v>
      </c>
      <c r="J13" s="329" t="s">
        <v>483</v>
      </c>
      <c r="K13" s="281" t="s">
        <v>20</v>
      </c>
    </row>
    <row r="14" spans="1:12" ht="85.5" customHeight="1" thickBot="1" x14ac:dyDescent="0.3">
      <c r="A14" s="356"/>
      <c r="B14" s="247"/>
      <c r="C14" s="341"/>
      <c r="D14" s="74" t="s">
        <v>435</v>
      </c>
      <c r="E14" s="65" t="s">
        <v>61</v>
      </c>
      <c r="F14" s="143">
        <v>0</v>
      </c>
      <c r="G14" s="65" t="s">
        <v>510</v>
      </c>
      <c r="H14" s="238"/>
      <c r="I14" s="250"/>
      <c r="J14" s="330"/>
      <c r="K14" s="331"/>
    </row>
    <row r="15" spans="1:12" ht="102" customHeight="1" x14ac:dyDescent="0.25">
      <c r="A15" s="265" t="s">
        <v>67</v>
      </c>
      <c r="B15" s="258" t="s">
        <v>289</v>
      </c>
      <c r="C15" s="342" t="s">
        <v>132</v>
      </c>
      <c r="D15" s="106" t="s">
        <v>286</v>
      </c>
      <c r="E15" s="54" t="s">
        <v>432</v>
      </c>
      <c r="F15" s="142">
        <v>0</v>
      </c>
      <c r="G15" s="54" t="s">
        <v>517</v>
      </c>
      <c r="H15" s="106" t="s">
        <v>210</v>
      </c>
      <c r="I15" s="85" t="s">
        <v>211</v>
      </c>
      <c r="J15" s="135" t="s">
        <v>470</v>
      </c>
      <c r="K15" s="112" t="s">
        <v>34</v>
      </c>
    </row>
    <row r="16" spans="1:12" ht="119.25" customHeight="1" x14ac:dyDescent="0.25">
      <c r="A16" s="266"/>
      <c r="B16" s="259"/>
      <c r="C16" s="343"/>
      <c r="D16" s="72" t="s">
        <v>287</v>
      </c>
      <c r="E16" s="67" t="s">
        <v>212</v>
      </c>
      <c r="F16" s="20">
        <v>0</v>
      </c>
      <c r="G16" s="67" t="s">
        <v>517</v>
      </c>
      <c r="H16" s="72" t="s">
        <v>210</v>
      </c>
      <c r="I16" s="71" t="s">
        <v>213</v>
      </c>
      <c r="J16" s="87" t="s">
        <v>470</v>
      </c>
      <c r="K16" s="113" t="s">
        <v>34</v>
      </c>
    </row>
    <row r="17" spans="1:11" ht="157.5" customHeight="1" x14ac:dyDescent="0.25">
      <c r="A17" s="266"/>
      <c r="B17" s="259"/>
      <c r="C17" s="343"/>
      <c r="D17" s="72" t="s">
        <v>290</v>
      </c>
      <c r="E17" s="67" t="s">
        <v>214</v>
      </c>
      <c r="F17" s="20">
        <v>0</v>
      </c>
      <c r="G17" s="67" t="s">
        <v>517</v>
      </c>
      <c r="H17" s="72" t="s">
        <v>210</v>
      </c>
      <c r="I17" s="71" t="s">
        <v>213</v>
      </c>
      <c r="J17" s="87" t="s">
        <v>470</v>
      </c>
      <c r="K17" s="113" t="s">
        <v>34</v>
      </c>
    </row>
    <row r="18" spans="1:11" ht="104.25" customHeight="1" x14ac:dyDescent="0.25">
      <c r="A18" s="266"/>
      <c r="B18" s="259"/>
      <c r="C18" s="343"/>
      <c r="D18" s="72" t="s">
        <v>288</v>
      </c>
      <c r="E18" s="67" t="s">
        <v>214</v>
      </c>
      <c r="F18" s="20">
        <v>0</v>
      </c>
      <c r="G18" s="78" t="s">
        <v>525</v>
      </c>
      <c r="H18" s="72" t="s">
        <v>210</v>
      </c>
      <c r="I18" s="71" t="s">
        <v>213</v>
      </c>
      <c r="J18" s="87" t="s">
        <v>470</v>
      </c>
      <c r="K18" s="113" t="s">
        <v>34</v>
      </c>
    </row>
    <row r="19" spans="1:11" ht="97.5" customHeight="1" x14ac:dyDescent="0.25">
      <c r="A19" s="266"/>
      <c r="B19" s="259"/>
      <c r="C19" s="343"/>
      <c r="D19" s="72" t="s">
        <v>437</v>
      </c>
      <c r="E19" s="67" t="s">
        <v>215</v>
      </c>
      <c r="F19" s="20">
        <v>1500</v>
      </c>
      <c r="G19" s="78" t="s">
        <v>527</v>
      </c>
      <c r="H19" s="72" t="s">
        <v>210</v>
      </c>
      <c r="I19" s="71" t="s">
        <v>216</v>
      </c>
      <c r="J19" s="87" t="s">
        <v>470</v>
      </c>
      <c r="K19" s="113" t="s">
        <v>34</v>
      </c>
    </row>
    <row r="20" spans="1:11" ht="156.75" customHeight="1" x14ac:dyDescent="0.25">
      <c r="A20" s="266"/>
      <c r="B20" s="259"/>
      <c r="C20" s="343"/>
      <c r="D20" s="72" t="s">
        <v>436</v>
      </c>
      <c r="E20" s="67" t="s">
        <v>33</v>
      </c>
      <c r="F20" s="20">
        <v>1500</v>
      </c>
      <c r="G20" s="78" t="s">
        <v>519</v>
      </c>
      <c r="H20" s="72" t="s">
        <v>210</v>
      </c>
      <c r="I20" s="71" t="s">
        <v>216</v>
      </c>
      <c r="J20" s="87" t="s">
        <v>470</v>
      </c>
      <c r="K20" s="113" t="s">
        <v>34</v>
      </c>
    </row>
    <row r="21" spans="1:11" ht="100.5" customHeight="1" thickBot="1" x14ac:dyDescent="0.3">
      <c r="A21" s="267"/>
      <c r="B21" s="260"/>
      <c r="C21" s="293"/>
      <c r="D21" s="73" t="s">
        <v>291</v>
      </c>
      <c r="E21" s="65" t="s">
        <v>57</v>
      </c>
      <c r="F21" s="144">
        <v>30000</v>
      </c>
      <c r="G21" s="65" t="s">
        <v>520</v>
      </c>
      <c r="H21" s="73" t="s">
        <v>21</v>
      </c>
      <c r="I21" s="79" t="s">
        <v>216</v>
      </c>
      <c r="J21" s="93" t="s">
        <v>470</v>
      </c>
      <c r="K21" s="119" t="s">
        <v>34</v>
      </c>
    </row>
    <row r="22" spans="1:11" ht="148.5" customHeight="1" x14ac:dyDescent="0.25">
      <c r="A22" s="265" t="s">
        <v>411</v>
      </c>
      <c r="B22" s="258" t="s">
        <v>336</v>
      </c>
      <c r="C22" s="261" t="s">
        <v>438</v>
      </c>
      <c r="D22" s="106" t="s">
        <v>292</v>
      </c>
      <c r="E22" s="54" t="s">
        <v>217</v>
      </c>
      <c r="F22" s="334">
        <v>5873393</v>
      </c>
      <c r="G22" s="77" t="s">
        <v>517</v>
      </c>
      <c r="H22" s="106" t="s">
        <v>56</v>
      </c>
      <c r="I22" s="85" t="s">
        <v>213</v>
      </c>
      <c r="J22" s="135" t="s">
        <v>485</v>
      </c>
      <c r="K22" s="112" t="s">
        <v>218</v>
      </c>
    </row>
    <row r="23" spans="1:11" ht="133.5" customHeight="1" x14ac:dyDescent="0.25">
      <c r="A23" s="266"/>
      <c r="B23" s="259"/>
      <c r="C23" s="262"/>
      <c r="D23" s="72" t="s">
        <v>337</v>
      </c>
      <c r="E23" s="67" t="s">
        <v>57</v>
      </c>
      <c r="F23" s="335"/>
      <c r="G23" s="78">
        <v>44743</v>
      </c>
      <c r="H23" s="72" t="s">
        <v>65</v>
      </c>
      <c r="I23" s="71" t="s">
        <v>219</v>
      </c>
      <c r="J23" s="96" t="s">
        <v>425</v>
      </c>
      <c r="K23" s="113" t="s">
        <v>220</v>
      </c>
    </row>
    <row r="24" spans="1:11" ht="120" customHeight="1" x14ac:dyDescent="0.25">
      <c r="A24" s="266"/>
      <c r="B24" s="259"/>
      <c r="C24" s="262"/>
      <c r="D24" s="72" t="s">
        <v>340</v>
      </c>
      <c r="E24" s="67" t="s">
        <v>57</v>
      </c>
      <c r="F24" s="335"/>
      <c r="G24" s="78" t="s">
        <v>521</v>
      </c>
      <c r="H24" s="72" t="s">
        <v>225</v>
      </c>
      <c r="I24" s="71" t="s">
        <v>219</v>
      </c>
      <c r="J24" s="87" t="s">
        <v>486</v>
      </c>
      <c r="K24" s="113" t="s">
        <v>220</v>
      </c>
    </row>
    <row r="25" spans="1:11" ht="111.75" customHeight="1" x14ac:dyDescent="0.25">
      <c r="A25" s="266"/>
      <c r="B25" s="259"/>
      <c r="C25" s="262"/>
      <c r="D25" s="72" t="s">
        <v>293</v>
      </c>
      <c r="E25" s="67"/>
      <c r="F25" s="335"/>
      <c r="G25" s="78" t="s">
        <v>221</v>
      </c>
      <c r="H25" s="72" t="s">
        <v>222</v>
      </c>
      <c r="I25" s="71" t="s">
        <v>213</v>
      </c>
      <c r="J25" s="87" t="s">
        <v>486</v>
      </c>
      <c r="K25" s="113" t="s">
        <v>220</v>
      </c>
    </row>
    <row r="26" spans="1:11" ht="123.75" customHeight="1" x14ac:dyDescent="0.25">
      <c r="A26" s="266"/>
      <c r="B26" s="259"/>
      <c r="C26" s="262"/>
      <c r="D26" s="72" t="s">
        <v>338</v>
      </c>
      <c r="E26" s="67" t="s">
        <v>223</v>
      </c>
      <c r="F26" s="335"/>
      <c r="G26" s="67" t="s">
        <v>528</v>
      </c>
      <c r="H26" s="72" t="s">
        <v>222</v>
      </c>
      <c r="I26" s="71" t="s">
        <v>213</v>
      </c>
      <c r="J26" s="87" t="s">
        <v>486</v>
      </c>
      <c r="K26" s="113" t="s">
        <v>220</v>
      </c>
    </row>
    <row r="27" spans="1:11" ht="117.75" customHeight="1" x14ac:dyDescent="0.25">
      <c r="A27" s="266"/>
      <c r="B27" s="259"/>
      <c r="C27" s="262"/>
      <c r="D27" s="72" t="s">
        <v>421</v>
      </c>
      <c r="E27" s="67" t="s">
        <v>57</v>
      </c>
      <c r="F27" s="335"/>
      <c r="G27" s="67" t="s">
        <v>529</v>
      </c>
      <c r="H27" s="72" t="s">
        <v>62</v>
      </c>
      <c r="I27" s="71" t="s">
        <v>219</v>
      </c>
      <c r="J27" s="96" t="s">
        <v>486</v>
      </c>
      <c r="K27" s="113" t="s">
        <v>220</v>
      </c>
    </row>
    <row r="28" spans="1:11" ht="126.75" customHeight="1" thickBot="1" x14ac:dyDescent="0.3">
      <c r="A28" s="267"/>
      <c r="B28" s="260"/>
      <c r="C28" s="263"/>
      <c r="D28" s="73" t="s">
        <v>339</v>
      </c>
      <c r="E28" s="65" t="s">
        <v>57</v>
      </c>
      <c r="F28" s="336"/>
      <c r="G28" s="105">
        <v>44896</v>
      </c>
      <c r="H28" s="73" t="s">
        <v>62</v>
      </c>
      <c r="I28" s="79" t="s">
        <v>224</v>
      </c>
      <c r="J28" s="93" t="s">
        <v>486</v>
      </c>
      <c r="K28" s="119" t="s">
        <v>220</v>
      </c>
    </row>
    <row r="29" spans="1:11" ht="125.25" customHeight="1" x14ac:dyDescent="0.25">
      <c r="A29" s="265" t="s">
        <v>411</v>
      </c>
      <c r="B29" s="258" t="s">
        <v>341</v>
      </c>
      <c r="C29" s="261" t="s">
        <v>439</v>
      </c>
      <c r="D29" s="106" t="s">
        <v>342</v>
      </c>
      <c r="E29" s="54" t="s">
        <v>217</v>
      </c>
      <c r="F29" s="334">
        <v>11746786</v>
      </c>
      <c r="G29" s="54" t="s">
        <v>522</v>
      </c>
      <c r="H29" s="130" t="s">
        <v>56</v>
      </c>
      <c r="I29" s="145" t="s">
        <v>213</v>
      </c>
      <c r="J29" s="135" t="s">
        <v>486</v>
      </c>
      <c r="K29" s="112" t="s">
        <v>220</v>
      </c>
    </row>
    <row r="30" spans="1:11" ht="105.75" customHeight="1" x14ac:dyDescent="0.25">
      <c r="A30" s="266"/>
      <c r="B30" s="259"/>
      <c r="C30" s="262"/>
      <c r="D30" s="72" t="s">
        <v>343</v>
      </c>
      <c r="E30" s="67" t="s">
        <v>57</v>
      </c>
      <c r="F30" s="335"/>
      <c r="G30" s="67" t="s">
        <v>521</v>
      </c>
      <c r="H30" s="88" t="s">
        <v>225</v>
      </c>
      <c r="I30" s="71" t="s">
        <v>219</v>
      </c>
      <c r="J30" s="87" t="s">
        <v>486</v>
      </c>
      <c r="K30" s="113" t="s">
        <v>220</v>
      </c>
    </row>
    <row r="31" spans="1:11" ht="114" customHeight="1" thickBot="1" x14ac:dyDescent="0.3">
      <c r="A31" s="267"/>
      <c r="B31" s="260"/>
      <c r="C31" s="263"/>
      <c r="D31" s="73" t="s">
        <v>344</v>
      </c>
      <c r="E31" s="65" t="s">
        <v>57</v>
      </c>
      <c r="F31" s="336"/>
      <c r="G31" s="65" t="s">
        <v>523</v>
      </c>
      <c r="H31" s="133" t="s">
        <v>225</v>
      </c>
      <c r="I31" s="79" t="s">
        <v>219</v>
      </c>
      <c r="J31" s="93" t="s">
        <v>486</v>
      </c>
      <c r="K31" s="119" t="s">
        <v>220</v>
      </c>
    </row>
    <row r="32" spans="1:11" ht="115.5" customHeight="1" x14ac:dyDescent="0.25">
      <c r="A32" s="265" t="s">
        <v>411</v>
      </c>
      <c r="B32" s="258" t="s">
        <v>345</v>
      </c>
      <c r="C32" s="261" t="s">
        <v>440</v>
      </c>
      <c r="D32" s="106" t="s">
        <v>346</v>
      </c>
      <c r="E32" s="54" t="s">
        <v>217</v>
      </c>
      <c r="F32" s="334">
        <v>8098268.75</v>
      </c>
      <c r="G32" s="54" t="s">
        <v>523</v>
      </c>
      <c r="H32" s="130" t="s">
        <v>226</v>
      </c>
      <c r="I32" s="85" t="s">
        <v>213</v>
      </c>
      <c r="J32" s="135" t="s">
        <v>486</v>
      </c>
      <c r="K32" s="112" t="s">
        <v>220</v>
      </c>
    </row>
    <row r="33" spans="1:11" ht="121.5" customHeight="1" x14ac:dyDescent="0.25">
      <c r="A33" s="266"/>
      <c r="B33" s="259"/>
      <c r="C33" s="262"/>
      <c r="D33" s="72" t="s">
        <v>347</v>
      </c>
      <c r="E33" s="67" t="s">
        <v>57</v>
      </c>
      <c r="F33" s="335"/>
      <c r="G33" s="67" t="s">
        <v>521</v>
      </c>
      <c r="H33" s="88" t="s">
        <v>62</v>
      </c>
      <c r="I33" s="71" t="s">
        <v>213</v>
      </c>
      <c r="J33" s="87" t="s">
        <v>486</v>
      </c>
      <c r="K33" s="113" t="s">
        <v>220</v>
      </c>
    </row>
    <row r="34" spans="1:11" ht="125.25" customHeight="1" x14ac:dyDescent="0.25">
      <c r="A34" s="266"/>
      <c r="B34" s="259"/>
      <c r="C34" s="262"/>
      <c r="D34" s="72" t="s">
        <v>348</v>
      </c>
      <c r="E34" s="67" t="s">
        <v>57</v>
      </c>
      <c r="F34" s="335"/>
      <c r="G34" s="78">
        <v>44743</v>
      </c>
      <c r="H34" s="88" t="s">
        <v>65</v>
      </c>
      <c r="I34" s="71" t="s">
        <v>213</v>
      </c>
      <c r="J34" s="96" t="s">
        <v>486</v>
      </c>
      <c r="K34" s="113" t="s">
        <v>220</v>
      </c>
    </row>
    <row r="35" spans="1:11" ht="115.5" customHeight="1" thickBot="1" x14ac:dyDescent="0.3">
      <c r="A35" s="308"/>
      <c r="B35" s="333"/>
      <c r="C35" s="332"/>
      <c r="D35" s="146" t="s">
        <v>349</v>
      </c>
      <c r="E35" s="29" t="s">
        <v>57</v>
      </c>
      <c r="F35" s="337"/>
      <c r="G35" s="29" t="s">
        <v>523</v>
      </c>
      <c r="H35" s="51" t="s">
        <v>62</v>
      </c>
      <c r="I35" s="53" t="s">
        <v>213</v>
      </c>
      <c r="J35" s="137" t="s">
        <v>486</v>
      </c>
      <c r="K35" s="118" t="s">
        <v>220</v>
      </c>
    </row>
    <row r="36" spans="1:11" ht="82.5" customHeight="1" thickBot="1" x14ac:dyDescent="0.3">
      <c r="A36" s="102" t="s">
        <v>67</v>
      </c>
      <c r="B36" s="103" t="s">
        <v>351</v>
      </c>
      <c r="C36" s="83" t="s">
        <v>350</v>
      </c>
      <c r="D36" s="149" t="s">
        <v>352</v>
      </c>
      <c r="E36" s="82" t="s">
        <v>227</v>
      </c>
      <c r="F36" s="150">
        <v>0</v>
      </c>
      <c r="G36" s="82" t="s">
        <v>228</v>
      </c>
      <c r="H36" s="151" t="s">
        <v>62</v>
      </c>
      <c r="I36" s="152" t="s">
        <v>229</v>
      </c>
      <c r="J36" s="153" t="s">
        <v>488</v>
      </c>
      <c r="K36" s="80" t="s">
        <v>228</v>
      </c>
    </row>
    <row r="37" spans="1:11" ht="108" customHeight="1" x14ac:dyDescent="0.25">
      <c r="A37" s="265" t="s">
        <v>67</v>
      </c>
      <c r="B37" s="258" t="s">
        <v>353</v>
      </c>
      <c r="C37" s="261" t="s">
        <v>134</v>
      </c>
      <c r="D37" s="106" t="s">
        <v>354</v>
      </c>
      <c r="E37" s="54" t="s">
        <v>230</v>
      </c>
      <c r="F37" s="142">
        <v>70000</v>
      </c>
      <c r="G37" s="54" t="s">
        <v>530</v>
      </c>
      <c r="H37" s="130" t="s">
        <v>62</v>
      </c>
      <c r="I37" s="154" t="s">
        <v>231</v>
      </c>
      <c r="J37" s="155" t="s">
        <v>486</v>
      </c>
      <c r="K37" s="112" t="s">
        <v>220</v>
      </c>
    </row>
    <row r="38" spans="1:11" ht="92.25" customHeight="1" x14ac:dyDescent="0.25">
      <c r="A38" s="266"/>
      <c r="B38" s="259"/>
      <c r="C38" s="262"/>
      <c r="D38" s="72" t="s">
        <v>355</v>
      </c>
      <c r="E38" s="67"/>
      <c r="F38" s="20">
        <v>0</v>
      </c>
      <c r="G38" s="67" t="s">
        <v>525</v>
      </c>
      <c r="H38" s="88" t="s">
        <v>62</v>
      </c>
      <c r="I38" s="24" t="s">
        <v>232</v>
      </c>
      <c r="J38" s="94" t="s">
        <v>489</v>
      </c>
      <c r="K38" s="113" t="s">
        <v>34</v>
      </c>
    </row>
    <row r="39" spans="1:11" ht="94.5" customHeight="1" x14ac:dyDescent="0.25">
      <c r="A39" s="266"/>
      <c r="B39" s="259"/>
      <c r="C39" s="262"/>
      <c r="D39" s="89" t="s">
        <v>356</v>
      </c>
      <c r="E39" s="67" t="s">
        <v>233</v>
      </c>
      <c r="F39" s="20">
        <v>0</v>
      </c>
      <c r="G39" s="67" t="s">
        <v>524</v>
      </c>
      <c r="H39" s="88" t="s">
        <v>235</v>
      </c>
      <c r="I39" s="24" t="s">
        <v>234</v>
      </c>
      <c r="J39" s="94" t="s">
        <v>470</v>
      </c>
      <c r="K39" s="113" t="s">
        <v>34</v>
      </c>
    </row>
    <row r="40" spans="1:11" ht="97.5" customHeight="1" thickBot="1" x14ac:dyDescent="0.3">
      <c r="A40" s="308"/>
      <c r="B40" s="333"/>
      <c r="C40" s="332"/>
      <c r="D40" s="146" t="s">
        <v>357</v>
      </c>
      <c r="E40" s="29" t="s">
        <v>233</v>
      </c>
      <c r="F40" s="140">
        <v>0</v>
      </c>
      <c r="G40" s="29" t="s">
        <v>531</v>
      </c>
      <c r="H40" s="51" t="s">
        <v>235</v>
      </c>
      <c r="I40" s="156" t="s">
        <v>236</v>
      </c>
      <c r="J40" s="157" t="s">
        <v>470</v>
      </c>
      <c r="K40" s="118" t="s">
        <v>34</v>
      </c>
    </row>
    <row r="41" spans="1:11" ht="90.75" customHeight="1" x14ac:dyDescent="0.25">
      <c r="A41" s="338" t="s">
        <v>67</v>
      </c>
      <c r="B41" s="247" t="s">
        <v>294</v>
      </c>
      <c r="C41" s="250" t="s">
        <v>135</v>
      </c>
      <c r="D41" s="75" t="s">
        <v>358</v>
      </c>
      <c r="E41" s="66" t="s">
        <v>212</v>
      </c>
      <c r="F41" s="141">
        <v>0</v>
      </c>
      <c r="G41" s="66" t="s">
        <v>517</v>
      </c>
      <c r="H41" s="48" t="s">
        <v>235</v>
      </c>
      <c r="I41" s="49" t="s">
        <v>237</v>
      </c>
      <c r="J41" s="95" t="s">
        <v>470</v>
      </c>
      <c r="K41" s="66" t="s">
        <v>34</v>
      </c>
    </row>
    <row r="42" spans="1:11" ht="99.75" customHeight="1" thickBot="1" x14ac:dyDescent="0.3">
      <c r="A42" s="338"/>
      <c r="B42" s="247"/>
      <c r="C42" s="250"/>
      <c r="D42" s="73" t="s">
        <v>359</v>
      </c>
      <c r="E42" s="65" t="s">
        <v>57</v>
      </c>
      <c r="F42" s="144">
        <v>0</v>
      </c>
      <c r="G42" s="65" t="s">
        <v>517</v>
      </c>
      <c r="H42" s="133" t="s">
        <v>235</v>
      </c>
      <c r="I42" s="158" t="s">
        <v>237</v>
      </c>
      <c r="J42" s="159" t="s">
        <v>470</v>
      </c>
      <c r="K42" s="65" t="s">
        <v>34</v>
      </c>
    </row>
    <row r="43" spans="1:11" ht="105.75" customHeight="1" x14ac:dyDescent="0.25">
      <c r="A43" s="265" t="s">
        <v>67</v>
      </c>
      <c r="B43" s="258" t="s">
        <v>360</v>
      </c>
      <c r="C43" s="261" t="s">
        <v>136</v>
      </c>
      <c r="D43" s="106" t="s">
        <v>361</v>
      </c>
      <c r="E43" s="54" t="s">
        <v>432</v>
      </c>
      <c r="F43" s="142">
        <v>0</v>
      </c>
      <c r="G43" s="54" t="s">
        <v>238</v>
      </c>
      <c r="H43" s="130" t="s">
        <v>239</v>
      </c>
      <c r="I43" s="154" t="s">
        <v>240</v>
      </c>
      <c r="J43" s="160" t="s">
        <v>470</v>
      </c>
      <c r="K43" s="112" t="s">
        <v>34</v>
      </c>
    </row>
    <row r="44" spans="1:11" ht="99.75" customHeight="1" x14ac:dyDescent="0.25">
      <c r="A44" s="266"/>
      <c r="B44" s="259"/>
      <c r="C44" s="262"/>
      <c r="D44" s="72" t="s">
        <v>362</v>
      </c>
      <c r="E44" s="67" t="s">
        <v>432</v>
      </c>
      <c r="F44" s="20">
        <v>0</v>
      </c>
      <c r="G44" s="67" t="s">
        <v>238</v>
      </c>
      <c r="H44" s="88" t="s">
        <v>239</v>
      </c>
      <c r="I44" s="24" t="s">
        <v>240</v>
      </c>
      <c r="J44" s="94" t="s">
        <v>470</v>
      </c>
      <c r="K44" s="113" t="s">
        <v>34</v>
      </c>
    </row>
    <row r="45" spans="1:11" ht="95.25" customHeight="1" x14ac:dyDescent="0.25">
      <c r="A45" s="266"/>
      <c r="B45" s="259"/>
      <c r="C45" s="262"/>
      <c r="D45" s="72" t="s">
        <v>363</v>
      </c>
      <c r="E45" s="67" t="s">
        <v>432</v>
      </c>
      <c r="F45" s="20">
        <v>0</v>
      </c>
      <c r="G45" s="67" t="s">
        <v>238</v>
      </c>
      <c r="H45" s="88" t="s">
        <v>239</v>
      </c>
      <c r="I45" s="24" t="s">
        <v>240</v>
      </c>
      <c r="J45" s="94" t="s">
        <v>470</v>
      </c>
      <c r="K45" s="113" t="s">
        <v>34</v>
      </c>
    </row>
    <row r="46" spans="1:11" ht="92.25" customHeight="1" thickBot="1" x14ac:dyDescent="0.3">
      <c r="A46" s="267"/>
      <c r="B46" s="260"/>
      <c r="C46" s="263"/>
      <c r="D46" s="73" t="s">
        <v>364</v>
      </c>
      <c r="E46" s="65" t="s">
        <v>432</v>
      </c>
      <c r="F46" s="144">
        <v>0</v>
      </c>
      <c r="G46" s="65" t="s">
        <v>238</v>
      </c>
      <c r="H46" s="133" t="s">
        <v>239</v>
      </c>
      <c r="I46" s="158" t="s">
        <v>240</v>
      </c>
      <c r="J46" s="161" t="s">
        <v>470</v>
      </c>
      <c r="K46" s="119" t="s">
        <v>34</v>
      </c>
    </row>
    <row r="47" spans="1:11" ht="102" customHeight="1" x14ac:dyDescent="0.25">
      <c r="A47" s="265" t="s">
        <v>67</v>
      </c>
      <c r="B47" s="258" t="s">
        <v>365</v>
      </c>
      <c r="C47" s="261" t="s">
        <v>137</v>
      </c>
      <c r="D47" s="106" t="s">
        <v>366</v>
      </c>
      <c r="E47" s="54" t="s">
        <v>241</v>
      </c>
      <c r="F47" s="142">
        <v>0</v>
      </c>
      <c r="G47" s="54" t="s">
        <v>517</v>
      </c>
      <c r="H47" s="130" t="s">
        <v>62</v>
      </c>
      <c r="I47" s="154" t="s">
        <v>242</v>
      </c>
      <c r="J47" s="160" t="s">
        <v>470</v>
      </c>
      <c r="K47" s="112" t="s">
        <v>34</v>
      </c>
    </row>
    <row r="48" spans="1:11" ht="101.25" customHeight="1" thickBot="1" x14ac:dyDescent="0.3">
      <c r="A48" s="267"/>
      <c r="B48" s="260"/>
      <c r="C48" s="263"/>
      <c r="D48" s="73" t="s">
        <v>367</v>
      </c>
      <c r="E48" s="65" t="s">
        <v>241</v>
      </c>
      <c r="F48" s="144">
        <v>0</v>
      </c>
      <c r="G48" s="65" t="s">
        <v>517</v>
      </c>
      <c r="H48" s="133" t="s">
        <v>62</v>
      </c>
      <c r="I48" s="158" t="s">
        <v>236</v>
      </c>
      <c r="J48" s="161" t="s">
        <v>470</v>
      </c>
      <c r="K48" s="119" t="s">
        <v>34</v>
      </c>
    </row>
    <row r="49" spans="1:11" ht="101.25" customHeight="1" x14ac:dyDescent="0.25">
      <c r="A49" s="265" t="s">
        <v>67</v>
      </c>
      <c r="B49" s="258" t="s">
        <v>368</v>
      </c>
      <c r="C49" s="261" t="s">
        <v>138</v>
      </c>
      <c r="D49" s="106" t="s">
        <v>369</v>
      </c>
      <c r="E49" s="54" t="s">
        <v>214</v>
      </c>
      <c r="F49" s="142">
        <v>0</v>
      </c>
      <c r="G49" s="54" t="s">
        <v>532</v>
      </c>
      <c r="H49" s="130" t="s">
        <v>62</v>
      </c>
      <c r="I49" s="154" t="s">
        <v>244</v>
      </c>
      <c r="J49" s="160" t="s">
        <v>470</v>
      </c>
      <c r="K49" s="112" t="s">
        <v>34</v>
      </c>
    </row>
    <row r="50" spans="1:11" ht="96" customHeight="1" thickBot="1" x14ac:dyDescent="0.3">
      <c r="A50" s="267"/>
      <c r="B50" s="260"/>
      <c r="C50" s="263"/>
      <c r="D50" s="73" t="s">
        <v>370</v>
      </c>
      <c r="E50" s="65" t="s">
        <v>243</v>
      </c>
      <c r="F50" s="144">
        <v>0</v>
      </c>
      <c r="G50" s="65" t="s">
        <v>519</v>
      </c>
      <c r="H50" s="133" t="s">
        <v>62</v>
      </c>
      <c r="I50" s="158" t="s">
        <v>244</v>
      </c>
      <c r="J50" s="161" t="s">
        <v>470</v>
      </c>
      <c r="K50" s="119" t="s">
        <v>34</v>
      </c>
    </row>
    <row r="51" spans="1:11" ht="110.25" customHeight="1" x14ac:dyDescent="0.25">
      <c r="A51" s="182" t="s">
        <v>67</v>
      </c>
      <c r="B51" s="181" t="s">
        <v>371</v>
      </c>
      <c r="C51" s="180" t="s">
        <v>139</v>
      </c>
      <c r="D51" s="106" t="s">
        <v>372</v>
      </c>
      <c r="E51" s="54" t="s">
        <v>57</v>
      </c>
      <c r="F51" s="142">
        <v>35000</v>
      </c>
      <c r="G51" s="54" t="s">
        <v>526</v>
      </c>
      <c r="H51" s="130" t="s">
        <v>62</v>
      </c>
      <c r="I51" s="154" t="s">
        <v>193</v>
      </c>
      <c r="J51" s="160" t="s">
        <v>490</v>
      </c>
      <c r="K51" s="112" t="s">
        <v>245</v>
      </c>
    </row>
    <row r="52" spans="1:11" ht="24.75" customHeight="1" x14ac:dyDescent="0.25">
      <c r="A52" s="344" t="s">
        <v>49</v>
      </c>
      <c r="B52" s="344"/>
      <c r="C52" s="344"/>
      <c r="D52" s="344"/>
      <c r="E52" s="344"/>
      <c r="F52" s="162">
        <f>SUM(F9:F51)</f>
        <v>25863447.75</v>
      </c>
      <c r="G52" s="8"/>
      <c r="H52" s="8"/>
      <c r="I52" s="8"/>
      <c r="J52" s="8"/>
      <c r="K52" s="8"/>
    </row>
    <row r="53" spans="1:11" ht="15.75" thickBot="1" x14ac:dyDescent="0.3">
      <c r="A53" s="2"/>
      <c r="B53" s="35"/>
      <c r="C53" s="2"/>
    </row>
    <row r="54" spans="1:11" ht="15.75" thickBot="1" x14ac:dyDescent="0.3">
      <c r="C54" s="64" t="s">
        <v>403</v>
      </c>
    </row>
    <row r="55" spans="1:11" x14ac:dyDescent="0.25">
      <c r="C55" s="61" t="s">
        <v>404</v>
      </c>
    </row>
    <row r="56" spans="1:11" x14ac:dyDescent="0.25">
      <c r="C56" s="62" t="s">
        <v>405</v>
      </c>
    </row>
    <row r="57" spans="1:11" ht="15.75" thickBot="1" x14ac:dyDescent="0.3">
      <c r="C57" s="63" t="s">
        <v>406</v>
      </c>
    </row>
  </sheetData>
  <mergeCells count="54">
    <mergeCell ref="A52:E52"/>
    <mergeCell ref="A1:K1"/>
    <mergeCell ref="A2:K2"/>
    <mergeCell ref="J7:J8"/>
    <mergeCell ref="K7:K8"/>
    <mergeCell ref="A3:K3"/>
    <mergeCell ref="A4:K4"/>
    <mergeCell ref="A5:K5"/>
    <mergeCell ref="A6:K6"/>
    <mergeCell ref="A7:A8"/>
    <mergeCell ref="I7:I8"/>
    <mergeCell ref="B7:C7"/>
    <mergeCell ref="B9:B14"/>
    <mergeCell ref="A9:A14"/>
    <mergeCell ref="B15:B21"/>
    <mergeCell ref="A15:A21"/>
    <mergeCell ref="C22:C28"/>
    <mergeCell ref="B22:B28"/>
    <mergeCell ref="A22:A28"/>
    <mergeCell ref="D7:H7"/>
    <mergeCell ref="C9:C14"/>
    <mergeCell ref="C15:C21"/>
    <mergeCell ref="F22:F28"/>
    <mergeCell ref="H10:H11"/>
    <mergeCell ref="F29:F31"/>
    <mergeCell ref="F32:F35"/>
    <mergeCell ref="A37:A40"/>
    <mergeCell ref="C41:C42"/>
    <mergeCell ref="B41:B42"/>
    <mergeCell ref="A41:A42"/>
    <mergeCell ref="B29:B31"/>
    <mergeCell ref="A29:A31"/>
    <mergeCell ref="C32:C35"/>
    <mergeCell ref="B32:B35"/>
    <mergeCell ref="A32:A35"/>
    <mergeCell ref="C29:C31"/>
    <mergeCell ref="C43:C46"/>
    <mergeCell ref="B43:B46"/>
    <mergeCell ref="A43:A46"/>
    <mergeCell ref="C37:C40"/>
    <mergeCell ref="B37:B40"/>
    <mergeCell ref="C47:C48"/>
    <mergeCell ref="B47:B48"/>
    <mergeCell ref="A47:A48"/>
    <mergeCell ref="C49:C50"/>
    <mergeCell ref="B49:B50"/>
    <mergeCell ref="A49:A50"/>
    <mergeCell ref="J10:J11"/>
    <mergeCell ref="K10:K11"/>
    <mergeCell ref="H13:H14"/>
    <mergeCell ref="I13:I14"/>
    <mergeCell ref="J13:J14"/>
    <mergeCell ref="K13:K14"/>
    <mergeCell ref="I10:I11"/>
  </mergeCells>
  <printOptions horizontalCentered="1"/>
  <pageMargins left="0.98425196850393704" right="0.98425196850393704" top="1.3779527559055118" bottom="0.98425196850393704" header="0.51181102362204722" footer="0.51181102362204722"/>
  <pageSetup scale="70" orientation="landscape" r:id="rId1"/>
  <colBreaks count="1" manualBreakCount="1">
    <brk id="1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1"/>
  <sheetViews>
    <sheetView view="pageBreakPreview" topLeftCell="B31" zoomScale="130" zoomScaleNormal="100" zoomScaleSheetLayoutView="130" workbookViewId="0">
      <selection activeCell="E7" sqref="E7:I7"/>
    </sheetView>
  </sheetViews>
  <sheetFormatPr baseColWidth="10" defaultRowHeight="15" x14ac:dyDescent="0.25"/>
  <cols>
    <col min="1" max="1" width="4.42578125" customWidth="1"/>
    <col min="2" max="2" width="8.140625" customWidth="1"/>
    <col min="3" max="3" width="6.5703125" customWidth="1"/>
    <col min="4" max="4" width="18.85546875" customWidth="1"/>
    <col min="5" max="5" width="23.140625" customWidth="1"/>
    <col min="6" max="6" width="16.7109375" customWidth="1"/>
    <col min="7" max="7" width="12.5703125" style="1" customWidth="1"/>
    <col min="8" max="8" width="10.85546875" style="4" customWidth="1"/>
    <col min="9" max="9" width="17.42578125" style="4" customWidth="1"/>
    <col min="10" max="10" width="15" style="4" customWidth="1"/>
    <col min="11" max="11" width="14.5703125" style="4" customWidth="1"/>
    <col min="12" max="12" width="14.7109375" style="4" customWidth="1"/>
  </cols>
  <sheetData>
    <row r="1" spans="2:13" ht="144.75" customHeight="1" x14ac:dyDescent="0.25"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2:13" ht="18.75" x14ac:dyDescent="0.3">
      <c r="B2" s="315" t="s">
        <v>516</v>
      </c>
      <c r="C2" s="316"/>
      <c r="D2" s="316"/>
      <c r="E2" s="316"/>
      <c r="F2" s="316"/>
      <c r="G2" s="316"/>
      <c r="H2" s="316"/>
      <c r="I2" s="316"/>
      <c r="J2" s="316"/>
      <c r="K2" s="316"/>
      <c r="L2" s="317"/>
    </row>
    <row r="3" spans="2:13" ht="36" customHeight="1" x14ac:dyDescent="0.3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</row>
    <row r="4" spans="2:13" x14ac:dyDescent="0.25">
      <c r="B4" s="320" t="s">
        <v>15</v>
      </c>
      <c r="C4" s="320"/>
      <c r="D4" s="320"/>
      <c r="E4" s="320"/>
      <c r="F4" s="320"/>
      <c r="G4" s="320"/>
      <c r="H4" s="320"/>
      <c r="I4" s="320"/>
      <c r="J4" s="320"/>
      <c r="K4" s="320"/>
      <c r="L4" s="320"/>
    </row>
    <row r="5" spans="2:13" x14ac:dyDescent="0.25">
      <c r="B5" s="320" t="s">
        <v>513</v>
      </c>
      <c r="C5" s="320"/>
      <c r="D5" s="320"/>
      <c r="E5" s="320"/>
      <c r="F5" s="320"/>
      <c r="G5" s="320"/>
      <c r="H5" s="320"/>
      <c r="I5" s="320"/>
      <c r="J5" s="320"/>
      <c r="K5" s="320"/>
      <c r="L5" s="320"/>
    </row>
    <row r="6" spans="2:13" x14ac:dyDescent="0.25">
      <c r="B6" s="320" t="s">
        <v>383</v>
      </c>
      <c r="C6" s="320"/>
      <c r="D6" s="320"/>
      <c r="E6" s="320"/>
      <c r="F6" s="320"/>
      <c r="G6" s="320"/>
      <c r="H6" s="320"/>
      <c r="I6" s="320"/>
      <c r="J6" s="320"/>
      <c r="K6" s="320"/>
      <c r="L6" s="320"/>
    </row>
    <row r="7" spans="2:13" ht="25.5" customHeight="1" x14ac:dyDescent="0.25">
      <c r="B7" s="339" t="s">
        <v>0</v>
      </c>
      <c r="C7" s="339" t="s">
        <v>140</v>
      </c>
      <c r="D7" s="339"/>
      <c r="E7" s="339" t="s">
        <v>1</v>
      </c>
      <c r="F7" s="339"/>
      <c r="G7" s="339"/>
      <c r="H7" s="339"/>
      <c r="I7" s="339"/>
      <c r="J7" s="339" t="s">
        <v>2</v>
      </c>
      <c r="K7" s="339" t="s">
        <v>3</v>
      </c>
      <c r="L7" s="339" t="s">
        <v>4</v>
      </c>
    </row>
    <row r="8" spans="2:13" ht="49.5" thickBot="1" x14ac:dyDescent="0.3">
      <c r="B8" s="345"/>
      <c r="C8" s="127" t="s">
        <v>5</v>
      </c>
      <c r="D8" s="127" t="s">
        <v>6</v>
      </c>
      <c r="E8" s="127" t="s">
        <v>94</v>
      </c>
      <c r="F8" s="127" t="s">
        <v>7</v>
      </c>
      <c r="G8" s="128" t="s">
        <v>8</v>
      </c>
      <c r="H8" s="127" t="s">
        <v>9</v>
      </c>
      <c r="I8" s="127" t="s">
        <v>10</v>
      </c>
      <c r="J8" s="345"/>
      <c r="K8" s="345"/>
      <c r="L8" s="345"/>
    </row>
    <row r="9" spans="2:13" ht="138.75" customHeight="1" x14ac:dyDescent="0.25">
      <c r="B9" s="355" t="s">
        <v>67</v>
      </c>
      <c r="C9" s="362" t="s">
        <v>323</v>
      </c>
      <c r="D9" s="360" t="s">
        <v>141</v>
      </c>
      <c r="E9" s="54" t="s">
        <v>384</v>
      </c>
      <c r="F9" s="54" t="s">
        <v>442</v>
      </c>
      <c r="G9" s="168">
        <v>0</v>
      </c>
      <c r="H9" s="77" t="s">
        <v>510</v>
      </c>
      <c r="I9" s="106" t="s">
        <v>27</v>
      </c>
      <c r="J9" s="169" t="s">
        <v>26</v>
      </c>
      <c r="K9" s="107" t="s">
        <v>495</v>
      </c>
      <c r="L9" s="112" t="s">
        <v>34</v>
      </c>
    </row>
    <row r="10" spans="2:13" ht="158.25" customHeight="1" thickBot="1" x14ac:dyDescent="0.3">
      <c r="B10" s="356"/>
      <c r="C10" s="338"/>
      <c r="D10" s="361"/>
      <c r="E10" s="65" t="s">
        <v>385</v>
      </c>
      <c r="F10" s="65" t="s">
        <v>442</v>
      </c>
      <c r="G10" s="171">
        <v>0</v>
      </c>
      <c r="H10" s="105" t="s">
        <v>510</v>
      </c>
      <c r="I10" s="73" t="s">
        <v>27</v>
      </c>
      <c r="J10" s="91" t="s">
        <v>26</v>
      </c>
      <c r="K10" s="70" t="s">
        <v>495</v>
      </c>
      <c r="L10" s="119" t="s">
        <v>34</v>
      </c>
    </row>
    <row r="11" spans="2:13" ht="147.75" customHeight="1" x14ac:dyDescent="0.25">
      <c r="B11" s="265" t="s">
        <v>67</v>
      </c>
      <c r="C11" s="363" t="s">
        <v>324</v>
      </c>
      <c r="D11" s="342" t="s">
        <v>143</v>
      </c>
      <c r="E11" s="54" t="s">
        <v>325</v>
      </c>
      <c r="F11" s="54" t="s">
        <v>33</v>
      </c>
      <c r="G11" s="168">
        <f>1000*10</f>
        <v>10000</v>
      </c>
      <c r="H11" s="54" t="s">
        <v>533</v>
      </c>
      <c r="I11" s="106" t="s">
        <v>246</v>
      </c>
      <c r="J11" s="169" t="s">
        <v>29</v>
      </c>
      <c r="K11" s="135" t="s">
        <v>496</v>
      </c>
      <c r="L11" s="112" t="s">
        <v>30</v>
      </c>
    </row>
    <row r="12" spans="2:13" ht="139.5" customHeight="1" thickBot="1" x14ac:dyDescent="0.3">
      <c r="B12" s="267"/>
      <c r="C12" s="367"/>
      <c r="D12" s="293"/>
      <c r="E12" s="86" t="s">
        <v>326</v>
      </c>
      <c r="F12" s="65" t="s">
        <v>47</v>
      </c>
      <c r="G12" s="171">
        <v>0</v>
      </c>
      <c r="H12" s="65" t="s">
        <v>534</v>
      </c>
      <c r="I12" s="73" t="s">
        <v>28</v>
      </c>
      <c r="J12" s="91" t="s">
        <v>29</v>
      </c>
      <c r="K12" s="93" t="s">
        <v>496</v>
      </c>
      <c r="L12" s="119" t="s">
        <v>30</v>
      </c>
    </row>
    <row r="13" spans="2:13" ht="104.25" customHeight="1" x14ac:dyDescent="0.25">
      <c r="B13" s="265" t="s">
        <v>67</v>
      </c>
      <c r="C13" s="363" t="s">
        <v>327</v>
      </c>
      <c r="D13" s="342" t="s">
        <v>144</v>
      </c>
      <c r="E13" s="165" t="s">
        <v>443</v>
      </c>
      <c r="F13" s="54" t="s">
        <v>33</v>
      </c>
      <c r="G13" s="168">
        <v>5000</v>
      </c>
      <c r="H13" s="54" t="s">
        <v>535</v>
      </c>
      <c r="I13" s="106" t="s">
        <v>32</v>
      </c>
      <c r="J13" s="85" t="s">
        <v>247</v>
      </c>
      <c r="K13" s="135" t="s">
        <v>490</v>
      </c>
      <c r="L13" s="112" t="s">
        <v>31</v>
      </c>
    </row>
    <row r="14" spans="2:13" ht="114" customHeight="1" x14ac:dyDescent="0.25">
      <c r="B14" s="266"/>
      <c r="C14" s="364"/>
      <c r="D14" s="343"/>
      <c r="E14" s="89" t="s">
        <v>444</v>
      </c>
      <c r="F14" s="67" t="s">
        <v>445</v>
      </c>
      <c r="G14" s="166">
        <v>5000</v>
      </c>
      <c r="H14" s="67" t="s">
        <v>535</v>
      </c>
      <c r="I14" s="72" t="s">
        <v>32</v>
      </c>
      <c r="J14" s="71" t="s">
        <v>247</v>
      </c>
      <c r="K14" s="87" t="s">
        <v>490</v>
      </c>
      <c r="L14" s="113" t="s">
        <v>31</v>
      </c>
    </row>
    <row r="15" spans="2:13" ht="116.25" customHeight="1" thickBot="1" x14ac:dyDescent="0.3">
      <c r="B15" s="267"/>
      <c r="C15" s="367"/>
      <c r="D15" s="293"/>
      <c r="E15" s="86" t="s">
        <v>446</v>
      </c>
      <c r="F15" s="65" t="s">
        <v>33</v>
      </c>
      <c r="G15" s="171">
        <v>0</v>
      </c>
      <c r="H15" s="65" t="s">
        <v>535</v>
      </c>
      <c r="I15" s="73" t="s">
        <v>32</v>
      </c>
      <c r="J15" s="79" t="s">
        <v>247</v>
      </c>
      <c r="K15" s="93" t="s">
        <v>490</v>
      </c>
      <c r="L15" s="119" t="s">
        <v>31</v>
      </c>
    </row>
    <row r="16" spans="2:13" ht="112.5" customHeight="1" x14ac:dyDescent="0.25">
      <c r="B16" s="265" t="s">
        <v>411</v>
      </c>
      <c r="C16" s="363" t="s">
        <v>328</v>
      </c>
      <c r="D16" s="342" t="s">
        <v>145</v>
      </c>
      <c r="E16" s="106" t="s">
        <v>390</v>
      </c>
      <c r="F16" s="54" t="s">
        <v>57</v>
      </c>
      <c r="G16" s="168">
        <v>44000</v>
      </c>
      <c r="H16" s="54" t="s">
        <v>523</v>
      </c>
      <c r="I16" s="106" t="s">
        <v>248</v>
      </c>
      <c r="J16" s="115" t="s">
        <v>249</v>
      </c>
      <c r="K16" s="107" t="s">
        <v>425</v>
      </c>
      <c r="L16" s="112" t="s">
        <v>250</v>
      </c>
    </row>
    <row r="17" spans="2:12" ht="111" customHeight="1" x14ac:dyDescent="0.25">
      <c r="B17" s="266"/>
      <c r="C17" s="364"/>
      <c r="D17" s="343"/>
      <c r="E17" s="72" t="s">
        <v>428</v>
      </c>
      <c r="F17" s="67" t="s">
        <v>429</v>
      </c>
      <c r="G17" s="166">
        <v>233200</v>
      </c>
      <c r="H17" s="67" t="s">
        <v>523</v>
      </c>
      <c r="I17" s="72" t="s">
        <v>248</v>
      </c>
      <c r="J17" s="68" t="s">
        <v>249</v>
      </c>
      <c r="K17" s="167" t="s">
        <v>425</v>
      </c>
      <c r="L17" s="113" t="s">
        <v>250</v>
      </c>
    </row>
    <row r="18" spans="2:12" ht="115.5" customHeight="1" x14ac:dyDescent="0.25">
      <c r="B18" s="266"/>
      <c r="C18" s="364"/>
      <c r="D18" s="343"/>
      <c r="E18" s="72" t="s">
        <v>427</v>
      </c>
      <c r="F18" s="67" t="s">
        <v>429</v>
      </c>
      <c r="G18" s="166">
        <v>80520</v>
      </c>
      <c r="H18" s="67" t="s">
        <v>523</v>
      </c>
      <c r="I18" s="72" t="s">
        <v>248</v>
      </c>
      <c r="J18" s="68" t="s">
        <v>249</v>
      </c>
      <c r="K18" s="69" t="s">
        <v>425</v>
      </c>
      <c r="L18" s="113" t="s">
        <v>250</v>
      </c>
    </row>
    <row r="19" spans="2:12" ht="117" customHeight="1" x14ac:dyDescent="0.25">
      <c r="B19" s="266"/>
      <c r="C19" s="364"/>
      <c r="D19" s="343"/>
      <c r="E19" s="72" t="s">
        <v>386</v>
      </c>
      <c r="F19" s="67" t="s">
        <v>429</v>
      </c>
      <c r="G19" s="166">
        <v>50000</v>
      </c>
      <c r="H19" s="67" t="s">
        <v>523</v>
      </c>
      <c r="I19" s="72" t="s">
        <v>248</v>
      </c>
      <c r="J19" s="68" t="s">
        <v>249</v>
      </c>
      <c r="K19" s="69" t="s">
        <v>425</v>
      </c>
      <c r="L19" s="113" t="s">
        <v>250</v>
      </c>
    </row>
    <row r="20" spans="2:12" ht="117" customHeight="1" x14ac:dyDescent="0.25">
      <c r="B20" s="266"/>
      <c r="C20" s="364"/>
      <c r="D20" s="343"/>
      <c r="E20" s="72" t="s">
        <v>431</v>
      </c>
      <c r="F20" s="67" t="s">
        <v>429</v>
      </c>
      <c r="G20" s="166">
        <v>193600</v>
      </c>
      <c r="H20" s="67" t="s">
        <v>523</v>
      </c>
      <c r="I20" s="72" t="s">
        <v>248</v>
      </c>
      <c r="J20" s="68" t="s">
        <v>249</v>
      </c>
      <c r="K20" s="167" t="s">
        <v>425</v>
      </c>
      <c r="L20" s="113" t="s">
        <v>250</v>
      </c>
    </row>
    <row r="21" spans="2:12" ht="117" customHeight="1" x14ac:dyDescent="0.25">
      <c r="B21" s="267"/>
      <c r="C21" s="367"/>
      <c r="D21" s="293"/>
      <c r="E21" s="73" t="s">
        <v>498</v>
      </c>
      <c r="F21" s="67" t="s">
        <v>429</v>
      </c>
      <c r="G21" s="171">
        <v>193600</v>
      </c>
      <c r="H21" s="67" t="s">
        <v>523</v>
      </c>
      <c r="I21" s="72" t="s">
        <v>248</v>
      </c>
      <c r="J21" s="68" t="s">
        <v>249</v>
      </c>
      <c r="K21" s="167" t="s">
        <v>425</v>
      </c>
      <c r="L21" s="113" t="s">
        <v>250</v>
      </c>
    </row>
    <row r="22" spans="2:12" ht="117" customHeight="1" thickBot="1" x14ac:dyDescent="0.3">
      <c r="B22" s="308"/>
      <c r="C22" s="369"/>
      <c r="D22" s="368"/>
      <c r="E22" s="30" t="s">
        <v>441</v>
      </c>
      <c r="F22" s="29" t="s">
        <v>429</v>
      </c>
      <c r="G22" s="170">
        <v>44000</v>
      </c>
      <c r="H22" s="29" t="s">
        <v>523</v>
      </c>
      <c r="I22" s="30" t="s">
        <v>248</v>
      </c>
      <c r="J22" s="117" t="s">
        <v>249</v>
      </c>
      <c r="K22" s="131" t="s">
        <v>425</v>
      </c>
      <c r="L22" s="118" t="s">
        <v>250</v>
      </c>
    </row>
    <row r="23" spans="2:12" ht="77.25" customHeight="1" x14ac:dyDescent="0.25">
      <c r="B23" s="355" t="s">
        <v>67</v>
      </c>
      <c r="C23" s="362" t="s">
        <v>329</v>
      </c>
      <c r="D23" s="340" t="s">
        <v>330</v>
      </c>
      <c r="E23" s="106" t="s">
        <v>430</v>
      </c>
      <c r="F23" s="54" t="s">
        <v>429</v>
      </c>
      <c r="G23" s="168">
        <v>193600</v>
      </c>
      <c r="H23" s="54" t="s">
        <v>523</v>
      </c>
      <c r="I23" s="106" t="s">
        <v>248</v>
      </c>
      <c r="J23" s="54" t="s">
        <v>249</v>
      </c>
      <c r="K23" s="107" t="s">
        <v>425</v>
      </c>
      <c r="L23" s="112" t="s">
        <v>250</v>
      </c>
    </row>
    <row r="24" spans="2:12" ht="77.25" customHeight="1" thickBot="1" x14ac:dyDescent="0.3">
      <c r="B24" s="366"/>
      <c r="C24" s="365"/>
      <c r="D24" s="294"/>
      <c r="E24" s="126" t="s">
        <v>387</v>
      </c>
      <c r="F24" s="47" t="s">
        <v>429</v>
      </c>
      <c r="G24" s="177">
        <v>100000</v>
      </c>
      <c r="H24" s="47" t="s">
        <v>523</v>
      </c>
      <c r="I24" s="126" t="s">
        <v>248</v>
      </c>
      <c r="J24" s="47" t="s">
        <v>249</v>
      </c>
      <c r="K24" s="84" t="s">
        <v>425</v>
      </c>
      <c r="L24" s="81" t="s">
        <v>250</v>
      </c>
    </row>
    <row r="25" spans="2:12" ht="18" customHeight="1" x14ac:dyDescent="0.25">
      <c r="B25" s="357" t="s">
        <v>52</v>
      </c>
      <c r="C25" s="357"/>
      <c r="D25" s="357"/>
      <c r="E25" s="357"/>
      <c r="F25" s="358"/>
      <c r="G25" s="172">
        <f>SUM(G9:G24)</f>
        <v>1152520</v>
      </c>
      <c r="H25" s="173"/>
      <c r="I25" s="174"/>
      <c r="J25" s="174"/>
      <c r="K25" s="175"/>
      <c r="L25" s="176"/>
    </row>
    <row r="26" spans="2:12" s="25" customFormat="1" ht="15" customHeight="1" x14ac:dyDescent="0.25">
      <c r="B26" s="359"/>
      <c r="C26" s="359"/>
      <c r="D26" s="359"/>
      <c r="E26" s="359"/>
      <c r="F26" s="359"/>
      <c r="G26" s="359"/>
      <c r="H26" s="359"/>
      <c r="I26" s="359"/>
      <c r="J26" s="359"/>
      <c r="K26" s="359"/>
      <c r="L26" s="359"/>
    </row>
    <row r="27" spans="2:12" ht="15.75" thickBot="1" x14ac:dyDescent="0.3"/>
    <row r="28" spans="2:12" ht="15.75" thickBot="1" x14ac:dyDescent="0.3">
      <c r="D28" s="64" t="s">
        <v>403</v>
      </c>
    </row>
    <row r="29" spans="2:12" x14ac:dyDescent="0.25">
      <c r="D29" s="61" t="s">
        <v>404</v>
      </c>
    </row>
    <row r="30" spans="2:12" x14ac:dyDescent="0.25">
      <c r="D30" s="62" t="s">
        <v>405</v>
      </c>
    </row>
    <row r="31" spans="2:12" ht="15.75" thickBot="1" x14ac:dyDescent="0.3">
      <c r="D31" s="63" t="s">
        <v>406</v>
      </c>
    </row>
  </sheetData>
  <mergeCells count="30">
    <mergeCell ref="B23:B24"/>
    <mergeCell ref="D23:D24"/>
    <mergeCell ref="B1:L1"/>
    <mergeCell ref="B2:L2"/>
    <mergeCell ref="B16:B19"/>
    <mergeCell ref="D11:D12"/>
    <mergeCell ref="C11:C12"/>
    <mergeCell ref="B11:B12"/>
    <mergeCell ref="D13:D15"/>
    <mergeCell ref="C13:C15"/>
    <mergeCell ref="B13:B15"/>
    <mergeCell ref="D16:D22"/>
    <mergeCell ref="C20:C22"/>
    <mergeCell ref="B20:B22"/>
    <mergeCell ref="B25:F25"/>
    <mergeCell ref="B26:L26"/>
    <mergeCell ref="B4:L4"/>
    <mergeCell ref="B5:L5"/>
    <mergeCell ref="B6:L6"/>
    <mergeCell ref="B7:B8"/>
    <mergeCell ref="C7:D7"/>
    <mergeCell ref="E7:I7"/>
    <mergeCell ref="J7:J8"/>
    <mergeCell ref="K7:K8"/>
    <mergeCell ref="L7:L8"/>
    <mergeCell ref="D9:D10"/>
    <mergeCell ref="C9:C10"/>
    <mergeCell ref="B9:B10"/>
    <mergeCell ref="C16:C19"/>
    <mergeCell ref="C23:C24"/>
  </mergeCells>
  <printOptions horizontalCentered="1"/>
  <pageMargins left="0.98425196850393704" right="0.98425196850393704" top="1.3779527559055118" bottom="0.98425196850393704" header="0.51181102362204722" footer="0.51181102362204722"/>
  <pageSetup scale="70" orientation="landscape" r:id="rId1"/>
  <colBreaks count="1" manualBreakCount="1">
    <brk id="12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view="pageBreakPreview" topLeftCell="A35" zoomScale="120" zoomScaleNormal="100" zoomScaleSheetLayoutView="120" workbookViewId="0">
      <selection activeCell="H31" sqref="H31"/>
    </sheetView>
  </sheetViews>
  <sheetFormatPr baseColWidth="10" defaultRowHeight="15" x14ac:dyDescent="0.25"/>
  <cols>
    <col min="1" max="1" width="8.140625" customWidth="1"/>
    <col min="2" max="2" width="6.5703125" style="32" customWidth="1"/>
    <col min="3" max="3" width="18.85546875" customWidth="1"/>
    <col min="4" max="4" width="23.140625" customWidth="1"/>
    <col min="5" max="5" width="16.7109375" customWidth="1"/>
    <col min="6" max="6" width="21.42578125" style="1" bestFit="1" customWidth="1"/>
    <col min="7" max="7" width="11" style="4" customWidth="1"/>
    <col min="8" max="8" width="17.42578125" style="4" customWidth="1"/>
    <col min="9" max="9" width="15" style="4" customWidth="1"/>
    <col min="10" max="10" width="14.5703125" style="4" customWidth="1"/>
    <col min="11" max="11" width="14.7109375" style="4" customWidth="1"/>
  </cols>
  <sheetData>
    <row r="1" spans="1:12" ht="144.75" customHeight="1" x14ac:dyDescent="0.25">
      <c r="A1" s="314"/>
      <c r="B1" s="314"/>
      <c r="C1" s="314"/>
      <c r="D1" s="314"/>
      <c r="E1" s="314"/>
      <c r="F1" s="314"/>
      <c r="G1" s="314"/>
      <c r="H1" s="314"/>
      <c r="I1" s="314"/>
      <c r="J1" s="314"/>
      <c r="K1" s="314"/>
    </row>
    <row r="2" spans="1:12" ht="18.75" x14ac:dyDescent="0.3">
      <c r="A2" s="376" t="s">
        <v>516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2" ht="19.5" customHeight="1" x14ac:dyDescent="0.3">
      <c r="A3" s="378"/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7"/>
    </row>
    <row r="4" spans="1:12" x14ac:dyDescent="0.25">
      <c r="A4" s="320" t="s">
        <v>15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</row>
    <row r="5" spans="1:12" x14ac:dyDescent="0.25">
      <c r="A5" s="320" t="s">
        <v>515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</row>
    <row r="6" spans="1:12" ht="14.25" customHeight="1" x14ac:dyDescent="0.25">
      <c r="A6" s="377" t="s">
        <v>381</v>
      </c>
      <c r="B6" s="377"/>
      <c r="C6" s="377"/>
      <c r="D6" s="377"/>
      <c r="E6" s="377"/>
      <c r="F6" s="377"/>
      <c r="G6" s="377"/>
      <c r="H6" s="377"/>
      <c r="I6" s="377"/>
      <c r="J6" s="377"/>
      <c r="K6" s="377"/>
    </row>
    <row r="7" spans="1:12" ht="27" customHeight="1" x14ac:dyDescent="0.25">
      <c r="A7" s="339" t="s">
        <v>0</v>
      </c>
      <c r="B7" s="339" t="s">
        <v>68</v>
      </c>
      <c r="C7" s="339"/>
      <c r="D7" s="339" t="s">
        <v>1</v>
      </c>
      <c r="E7" s="339"/>
      <c r="F7" s="339"/>
      <c r="G7" s="339"/>
      <c r="H7" s="339"/>
      <c r="I7" s="339" t="s">
        <v>2</v>
      </c>
      <c r="J7" s="339" t="s">
        <v>3</v>
      </c>
      <c r="K7" s="339" t="s">
        <v>4</v>
      </c>
    </row>
    <row r="8" spans="1:12" ht="37.5" thickBot="1" x14ac:dyDescent="0.3">
      <c r="A8" s="345"/>
      <c r="B8" s="127" t="s">
        <v>5</v>
      </c>
      <c r="C8" s="127" t="s">
        <v>6</v>
      </c>
      <c r="D8" s="127" t="s">
        <v>94</v>
      </c>
      <c r="E8" s="127" t="s">
        <v>7</v>
      </c>
      <c r="F8" s="128" t="s">
        <v>8</v>
      </c>
      <c r="G8" s="127" t="s">
        <v>9</v>
      </c>
      <c r="H8" s="127" t="s">
        <v>10</v>
      </c>
      <c r="I8" s="345"/>
      <c r="J8" s="345"/>
      <c r="K8" s="345"/>
    </row>
    <row r="9" spans="1:12" ht="156" customHeight="1" x14ac:dyDescent="0.25">
      <c r="A9" s="265" t="s">
        <v>67</v>
      </c>
      <c r="B9" s="258" t="s">
        <v>271</v>
      </c>
      <c r="C9" s="261" t="s">
        <v>273</v>
      </c>
      <c r="D9" s="106" t="s">
        <v>121</v>
      </c>
      <c r="E9" s="54" t="s">
        <v>157</v>
      </c>
      <c r="F9" s="129">
        <v>0</v>
      </c>
      <c r="G9" s="54" t="s">
        <v>36</v>
      </c>
      <c r="H9" s="130" t="s">
        <v>158</v>
      </c>
      <c r="I9" s="85" t="s">
        <v>159</v>
      </c>
      <c r="J9" s="107" t="s">
        <v>479</v>
      </c>
      <c r="K9" s="112" t="s">
        <v>36</v>
      </c>
    </row>
    <row r="10" spans="1:12" ht="156" customHeight="1" thickBot="1" x14ac:dyDescent="0.3">
      <c r="A10" s="267"/>
      <c r="B10" s="260"/>
      <c r="C10" s="263"/>
      <c r="D10" s="73" t="s">
        <v>272</v>
      </c>
      <c r="E10" s="65" t="s">
        <v>157</v>
      </c>
      <c r="F10" s="132">
        <v>0</v>
      </c>
      <c r="G10" s="65" t="s">
        <v>36</v>
      </c>
      <c r="H10" s="133" t="s">
        <v>158</v>
      </c>
      <c r="I10" s="79" t="s">
        <v>159</v>
      </c>
      <c r="J10" s="70" t="s">
        <v>479</v>
      </c>
      <c r="K10" s="119" t="s">
        <v>36</v>
      </c>
    </row>
    <row r="11" spans="1:12" ht="67.5" customHeight="1" x14ac:dyDescent="0.25">
      <c r="A11" s="265" t="s">
        <v>67</v>
      </c>
      <c r="B11" s="258" t="s">
        <v>301</v>
      </c>
      <c r="C11" s="261" t="s">
        <v>300</v>
      </c>
      <c r="D11" s="106" t="s">
        <v>122</v>
      </c>
      <c r="E11" s="54" t="s">
        <v>160</v>
      </c>
      <c r="F11" s="98">
        <v>10000</v>
      </c>
      <c r="G11" s="253" t="s">
        <v>536</v>
      </c>
      <c r="H11" s="373" t="s">
        <v>17</v>
      </c>
      <c r="I11" s="261" t="s">
        <v>16</v>
      </c>
      <c r="J11" s="379" t="s">
        <v>482</v>
      </c>
      <c r="K11" s="286" t="s">
        <v>35</v>
      </c>
    </row>
    <row r="12" spans="1:12" ht="63.75" customHeight="1" x14ac:dyDescent="0.25">
      <c r="A12" s="266"/>
      <c r="B12" s="259"/>
      <c r="C12" s="262"/>
      <c r="D12" s="72" t="s">
        <v>123</v>
      </c>
      <c r="E12" s="67" t="s">
        <v>160</v>
      </c>
      <c r="F12" s="28">
        <v>5000</v>
      </c>
      <c r="G12" s="254"/>
      <c r="H12" s="374"/>
      <c r="I12" s="262"/>
      <c r="J12" s="372"/>
      <c r="K12" s="280"/>
    </row>
    <row r="13" spans="1:12" ht="35.25" customHeight="1" x14ac:dyDescent="0.25">
      <c r="A13" s="266"/>
      <c r="B13" s="259"/>
      <c r="C13" s="262"/>
      <c r="D13" s="381" t="s">
        <v>302</v>
      </c>
      <c r="E13" s="67" t="s">
        <v>37</v>
      </c>
      <c r="F13" s="291">
        <v>135700</v>
      </c>
      <c r="G13" s="254" t="s">
        <v>537</v>
      </c>
      <c r="H13" s="374" t="s">
        <v>161</v>
      </c>
      <c r="I13" s="262" t="s">
        <v>162</v>
      </c>
      <c r="J13" s="372" t="s">
        <v>425</v>
      </c>
      <c r="K13" s="280" t="s">
        <v>156</v>
      </c>
    </row>
    <row r="14" spans="1:12" ht="48" customHeight="1" x14ac:dyDescent="0.25">
      <c r="A14" s="266"/>
      <c r="B14" s="259"/>
      <c r="C14" s="262"/>
      <c r="D14" s="381"/>
      <c r="E14" s="67" t="s">
        <v>38</v>
      </c>
      <c r="F14" s="291"/>
      <c r="G14" s="254"/>
      <c r="H14" s="374"/>
      <c r="I14" s="262"/>
      <c r="J14" s="372"/>
      <c r="K14" s="280"/>
      <c r="L14" s="3"/>
    </row>
    <row r="15" spans="1:12" ht="30.75" customHeight="1" x14ac:dyDescent="0.25">
      <c r="A15" s="266"/>
      <c r="B15" s="259"/>
      <c r="C15" s="262"/>
      <c r="D15" s="381"/>
      <c r="E15" s="67" t="s">
        <v>39</v>
      </c>
      <c r="F15" s="291"/>
      <c r="G15" s="254"/>
      <c r="H15" s="374"/>
      <c r="I15" s="262"/>
      <c r="J15" s="372"/>
      <c r="K15" s="280"/>
      <c r="L15" s="3"/>
    </row>
    <row r="16" spans="1:12" ht="45.75" customHeight="1" x14ac:dyDescent="0.25">
      <c r="A16" s="266"/>
      <c r="B16" s="259"/>
      <c r="C16" s="262"/>
      <c r="D16" s="381"/>
      <c r="E16" s="67" t="s">
        <v>40</v>
      </c>
      <c r="F16" s="291"/>
      <c r="G16" s="254"/>
      <c r="H16" s="374"/>
      <c r="I16" s="262"/>
      <c r="J16" s="372"/>
      <c r="K16" s="280"/>
      <c r="L16" s="3"/>
    </row>
    <row r="17" spans="1:12" ht="45" customHeight="1" x14ac:dyDescent="0.25">
      <c r="A17" s="266"/>
      <c r="B17" s="259"/>
      <c r="C17" s="262"/>
      <c r="D17" s="381"/>
      <c r="E17" s="67" t="s">
        <v>41</v>
      </c>
      <c r="F17" s="291"/>
      <c r="G17" s="254"/>
      <c r="H17" s="374"/>
      <c r="I17" s="262"/>
      <c r="J17" s="372"/>
      <c r="K17" s="280"/>
      <c r="L17" s="3"/>
    </row>
    <row r="18" spans="1:12" ht="54" customHeight="1" x14ac:dyDescent="0.25">
      <c r="A18" s="266"/>
      <c r="B18" s="259"/>
      <c r="C18" s="262"/>
      <c r="D18" s="381"/>
      <c r="E18" s="67" t="s">
        <v>42</v>
      </c>
      <c r="F18" s="291"/>
      <c r="G18" s="254"/>
      <c r="H18" s="374"/>
      <c r="I18" s="262"/>
      <c r="J18" s="372"/>
      <c r="K18" s="280"/>
      <c r="L18" s="3"/>
    </row>
    <row r="19" spans="1:12" ht="45.75" customHeight="1" x14ac:dyDescent="0.25">
      <c r="A19" s="266"/>
      <c r="B19" s="259"/>
      <c r="C19" s="262"/>
      <c r="D19" s="381"/>
      <c r="E19" s="67" t="s">
        <v>43</v>
      </c>
      <c r="F19" s="291"/>
      <c r="G19" s="254"/>
      <c r="H19" s="374"/>
      <c r="I19" s="262"/>
      <c r="J19" s="372"/>
      <c r="K19" s="280"/>
      <c r="L19" s="3"/>
    </row>
    <row r="20" spans="1:12" ht="34.5" customHeight="1" x14ac:dyDescent="0.25">
      <c r="A20" s="266"/>
      <c r="B20" s="259"/>
      <c r="C20" s="262"/>
      <c r="D20" s="381"/>
      <c r="E20" s="67" t="s">
        <v>44</v>
      </c>
      <c r="F20" s="291"/>
      <c r="G20" s="254"/>
      <c r="H20" s="374"/>
      <c r="I20" s="262"/>
      <c r="J20" s="372"/>
      <c r="K20" s="280"/>
      <c r="L20" s="3"/>
    </row>
    <row r="21" spans="1:12" ht="58.5" customHeight="1" x14ac:dyDescent="0.25">
      <c r="A21" s="266"/>
      <c r="B21" s="259"/>
      <c r="C21" s="262"/>
      <c r="D21" s="381"/>
      <c r="E21" s="67" t="s">
        <v>45</v>
      </c>
      <c r="F21" s="291"/>
      <c r="G21" s="254"/>
      <c r="H21" s="374"/>
      <c r="I21" s="262"/>
      <c r="J21" s="372"/>
      <c r="K21" s="280"/>
      <c r="L21" s="3"/>
    </row>
    <row r="22" spans="1:12" ht="36" customHeight="1" thickBot="1" x14ac:dyDescent="0.3">
      <c r="A22" s="267"/>
      <c r="B22" s="260"/>
      <c r="C22" s="263"/>
      <c r="D22" s="237"/>
      <c r="E22" s="65" t="s">
        <v>46</v>
      </c>
      <c r="F22" s="295"/>
      <c r="G22" s="274"/>
      <c r="H22" s="375"/>
      <c r="I22" s="263"/>
      <c r="J22" s="329"/>
      <c r="K22" s="281"/>
      <c r="L22" s="26"/>
    </row>
    <row r="23" spans="1:12" ht="93.75" customHeight="1" x14ac:dyDescent="0.25">
      <c r="A23" s="255" t="s">
        <v>67</v>
      </c>
      <c r="B23" s="258" t="s">
        <v>274</v>
      </c>
      <c r="C23" s="261" t="s">
        <v>389</v>
      </c>
      <c r="D23" s="106" t="s">
        <v>275</v>
      </c>
      <c r="E23" s="54" t="s">
        <v>183</v>
      </c>
      <c r="F23" s="98">
        <v>0</v>
      </c>
      <c r="G23" s="54" t="s">
        <v>532</v>
      </c>
      <c r="H23" s="134" t="s">
        <v>184</v>
      </c>
      <c r="I23" s="85" t="s">
        <v>185</v>
      </c>
      <c r="J23" s="135" t="s">
        <v>470</v>
      </c>
      <c r="K23" s="112" t="s">
        <v>34</v>
      </c>
      <c r="L23" s="3"/>
    </row>
    <row r="24" spans="1:12" ht="119.25" customHeight="1" x14ac:dyDescent="0.25">
      <c r="A24" s="256"/>
      <c r="B24" s="259"/>
      <c r="C24" s="262"/>
      <c r="D24" s="72" t="s">
        <v>276</v>
      </c>
      <c r="E24" s="67" t="s">
        <v>186</v>
      </c>
      <c r="F24" s="28">
        <f>5000*30</f>
        <v>150000</v>
      </c>
      <c r="G24" s="67" t="s">
        <v>538</v>
      </c>
      <c r="H24" s="50" t="s">
        <v>187</v>
      </c>
      <c r="I24" s="71" t="s">
        <v>188</v>
      </c>
      <c r="J24" s="87" t="s">
        <v>425</v>
      </c>
      <c r="K24" s="113" t="s">
        <v>156</v>
      </c>
      <c r="L24" s="3"/>
    </row>
    <row r="25" spans="1:12" ht="102" customHeight="1" x14ac:dyDescent="0.25">
      <c r="A25" s="256"/>
      <c r="B25" s="259"/>
      <c r="C25" s="262"/>
      <c r="D25" s="72" t="s">
        <v>277</v>
      </c>
      <c r="E25" s="67" t="s">
        <v>189</v>
      </c>
      <c r="F25" s="28">
        <v>0</v>
      </c>
      <c r="G25" s="78">
        <v>44743</v>
      </c>
      <c r="H25" s="50" t="s">
        <v>184</v>
      </c>
      <c r="I25" s="71" t="s">
        <v>190</v>
      </c>
      <c r="J25" s="87" t="s">
        <v>480</v>
      </c>
      <c r="K25" s="113" t="s">
        <v>34</v>
      </c>
      <c r="L25" s="3"/>
    </row>
    <row r="26" spans="1:12" ht="110.25" customHeight="1" x14ac:dyDescent="0.25">
      <c r="A26" s="256"/>
      <c r="B26" s="259"/>
      <c r="C26" s="262"/>
      <c r="D26" s="72" t="s">
        <v>278</v>
      </c>
      <c r="E26" s="67" t="s">
        <v>191</v>
      </c>
      <c r="F26" s="28">
        <v>120000</v>
      </c>
      <c r="G26" s="67" t="s">
        <v>539</v>
      </c>
      <c r="H26" s="50" t="s">
        <v>192</v>
      </c>
      <c r="I26" s="71" t="s">
        <v>193</v>
      </c>
      <c r="J26" s="87" t="s">
        <v>425</v>
      </c>
      <c r="K26" s="113" t="s">
        <v>156</v>
      </c>
      <c r="L26" s="3"/>
    </row>
    <row r="27" spans="1:12" ht="119.25" customHeight="1" x14ac:dyDescent="0.25">
      <c r="A27" s="256"/>
      <c r="B27" s="259"/>
      <c r="C27" s="262"/>
      <c r="D27" s="72" t="s">
        <v>419</v>
      </c>
      <c r="E27" s="67" t="s">
        <v>186</v>
      </c>
      <c r="F27" s="28">
        <f>10000*4</f>
        <v>40000</v>
      </c>
      <c r="G27" s="67" t="s">
        <v>539</v>
      </c>
      <c r="H27" s="50" t="s">
        <v>192</v>
      </c>
      <c r="I27" s="71" t="s">
        <v>195</v>
      </c>
      <c r="J27" s="87" t="s">
        <v>481</v>
      </c>
      <c r="K27" s="113" t="s">
        <v>194</v>
      </c>
      <c r="L27" s="3"/>
    </row>
    <row r="28" spans="1:12" ht="121.5" customHeight="1" thickBot="1" x14ac:dyDescent="0.3">
      <c r="A28" s="257"/>
      <c r="B28" s="260"/>
      <c r="C28" s="263"/>
      <c r="D28" s="73" t="s">
        <v>279</v>
      </c>
      <c r="E28" s="65" t="s">
        <v>196</v>
      </c>
      <c r="F28" s="104">
        <v>300000</v>
      </c>
      <c r="G28" s="105">
        <v>44896</v>
      </c>
      <c r="H28" s="138" t="s">
        <v>192</v>
      </c>
      <c r="I28" s="79" t="s">
        <v>193</v>
      </c>
      <c r="J28" s="93" t="s">
        <v>481</v>
      </c>
      <c r="K28" s="119" t="s">
        <v>194</v>
      </c>
      <c r="L28" s="3"/>
    </row>
    <row r="29" spans="1:12" ht="129" customHeight="1" x14ac:dyDescent="0.25">
      <c r="A29" s="255" t="s">
        <v>67</v>
      </c>
      <c r="B29" s="258" t="s">
        <v>133</v>
      </c>
      <c r="C29" s="261" t="s">
        <v>280</v>
      </c>
      <c r="D29" s="106" t="s">
        <v>281</v>
      </c>
      <c r="E29" s="54" t="s">
        <v>197</v>
      </c>
      <c r="F29" s="98">
        <v>1500000</v>
      </c>
      <c r="G29" s="54" t="s">
        <v>539</v>
      </c>
      <c r="H29" s="134" t="s">
        <v>198</v>
      </c>
      <c r="I29" s="85" t="s">
        <v>172</v>
      </c>
      <c r="J29" s="135" t="s">
        <v>425</v>
      </c>
      <c r="K29" s="112" t="s">
        <v>156</v>
      </c>
      <c r="L29" s="3"/>
    </row>
    <row r="30" spans="1:12" ht="118.5" customHeight="1" thickBot="1" x14ac:dyDescent="0.3">
      <c r="A30" s="380"/>
      <c r="B30" s="333"/>
      <c r="C30" s="332"/>
      <c r="D30" s="30" t="s">
        <v>420</v>
      </c>
      <c r="E30" s="29" t="s">
        <v>147</v>
      </c>
      <c r="F30" s="99">
        <v>1200000</v>
      </c>
      <c r="G30" s="29" t="s">
        <v>539</v>
      </c>
      <c r="H30" s="136" t="s">
        <v>198</v>
      </c>
      <c r="I30" s="53" t="s">
        <v>172</v>
      </c>
      <c r="J30" s="137" t="s">
        <v>425</v>
      </c>
      <c r="K30" s="118" t="s">
        <v>156</v>
      </c>
      <c r="L30" s="26"/>
    </row>
    <row r="31" spans="1:12" ht="24" customHeight="1" x14ac:dyDescent="0.25">
      <c r="A31" s="370"/>
      <c r="B31" s="370"/>
      <c r="C31" s="370"/>
      <c r="D31" s="370"/>
      <c r="E31" s="371"/>
      <c r="F31" s="139">
        <f>SUM(F9:F30)</f>
        <v>3460700</v>
      </c>
      <c r="G31" s="15"/>
      <c r="H31" s="15"/>
      <c r="I31" s="16"/>
      <c r="J31" s="16"/>
      <c r="K31" s="15"/>
    </row>
    <row r="32" spans="1:12" ht="18" customHeight="1" thickBot="1" x14ac:dyDescent="0.3">
      <c r="A32" s="8"/>
      <c r="B32" s="31"/>
      <c r="C32" s="9"/>
      <c r="D32" s="10"/>
      <c r="E32" s="11"/>
      <c r="F32" s="33"/>
      <c r="G32" s="21"/>
      <c r="H32" s="8"/>
      <c r="I32" s="8"/>
      <c r="J32" s="8"/>
      <c r="K32" s="8"/>
    </row>
    <row r="33" spans="1:3" ht="15.75" thickBot="1" x14ac:dyDescent="0.3">
      <c r="A33" s="2"/>
      <c r="B33" s="34"/>
      <c r="C33" s="64" t="s">
        <v>403</v>
      </c>
    </row>
    <row r="34" spans="1:3" x14ac:dyDescent="0.25">
      <c r="C34" s="61" t="s">
        <v>404</v>
      </c>
    </row>
    <row r="35" spans="1:3" x14ac:dyDescent="0.25">
      <c r="C35" s="62" t="s">
        <v>405</v>
      </c>
    </row>
    <row r="36" spans="1:3" ht="15.75" thickBot="1" x14ac:dyDescent="0.3">
      <c r="C36" s="63" t="s">
        <v>406</v>
      </c>
    </row>
    <row r="37" spans="1:3" x14ac:dyDescent="0.25">
      <c r="C37" s="2"/>
    </row>
  </sheetData>
  <mergeCells count="37">
    <mergeCell ref="B23:B28"/>
    <mergeCell ref="J11:J12"/>
    <mergeCell ref="A23:A28"/>
    <mergeCell ref="C29:C30"/>
    <mergeCell ref="B29:B30"/>
    <mergeCell ref="A29:A30"/>
    <mergeCell ref="B11:B22"/>
    <mergeCell ref="D13:D22"/>
    <mergeCell ref="A1:K1"/>
    <mergeCell ref="A2:K2"/>
    <mergeCell ref="A6:K6"/>
    <mergeCell ref="A9:A10"/>
    <mergeCell ref="B9:B10"/>
    <mergeCell ref="C9:C10"/>
    <mergeCell ref="A3:K3"/>
    <mergeCell ref="A7:A8"/>
    <mergeCell ref="B7:C7"/>
    <mergeCell ref="D7:H7"/>
    <mergeCell ref="I7:I8"/>
    <mergeCell ref="J7:J8"/>
    <mergeCell ref="K7:K8"/>
    <mergeCell ref="A31:E31"/>
    <mergeCell ref="A5:K5"/>
    <mergeCell ref="A4:K4"/>
    <mergeCell ref="K11:K12"/>
    <mergeCell ref="I13:I22"/>
    <mergeCell ref="J13:J22"/>
    <mergeCell ref="K13:K22"/>
    <mergeCell ref="F13:F22"/>
    <mergeCell ref="G11:G12"/>
    <mergeCell ref="G13:G22"/>
    <mergeCell ref="H11:H12"/>
    <mergeCell ref="H13:H22"/>
    <mergeCell ref="I11:I12"/>
    <mergeCell ref="A11:A22"/>
    <mergeCell ref="C11:C22"/>
    <mergeCell ref="C23:C28"/>
  </mergeCells>
  <printOptions horizontalCentered="1"/>
  <pageMargins left="0.98425196850393704" right="0.98425196850393704" top="1.3779527559055118" bottom="0.98425196850393704" header="0.51181102362204722" footer="0.51181102362204722"/>
  <pageSetup scale="65" orientation="landscape" r:id="rId1"/>
  <colBreaks count="1" manualBreakCount="1">
    <brk id="1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6"/>
  <sheetViews>
    <sheetView view="pageBreakPreview" topLeftCell="A18" zoomScale="120" zoomScaleNormal="100" zoomScaleSheetLayoutView="120" workbookViewId="0">
      <selection activeCell="G22" sqref="G22"/>
    </sheetView>
  </sheetViews>
  <sheetFormatPr baseColWidth="10" defaultRowHeight="15" x14ac:dyDescent="0.25"/>
  <cols>
    <col min="1" max="1" width="8.140625" customWidth="1"/>
    <col min="2" max="2" width="6.5703125" style="32" customWidth="1"/>
    <col min="3" max="3" width="18.85546875" customWidth="1"/>
    <col min="4" max="4" width="23.140625" customWidth="1"/>
    <col min="5" max="5" width="16.7109375" customWidth="1"/>
    <col min="6" max="6" width="21.42578125" style="1" bestFit="1" customWidth="1"/>
    <col min="7" max="7" width="11" style="4" customWidth="1"/>
    <col min="8" max="8" width="17.42578125" style="4" customWidth="1"/>
    <col min="9" max="9" width="15" style="4" customWidth="1"/>
    <col min="10" max="10" width="14.5703125" style="4" customWidth="1"/>
    <col min="11" max="11" width="14.7109375" style="4" customWidth="1"/>
  </cols>
  <sheetData>
    <row r="1" spans="1:12" ht="144.75" customHeight="1" x14ac:dyDescent="0.25">
      <c r="A1" s="314"/>
      <c r="B1" s="314"/>
      <c r="C1" s="314"/>
      <c r="D1" s="314"/>
      <c r="E1" s="314"/>
      <c r="F1" s="314"/>
      <c r="G1" s="314"/>
      <c r="H1" s="314"/>
      <c r="I1" s="314"/>
      <c r="J1" s="314"/>
      <c r="K1" s="314"/>
    </row>
    <row r="2" spans="1:12" ht="18.75" x14ac:dyDescent="0.3">
      <c r="A2" s="376" t="s">
        <v>516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2" ht="19.5" customHeight="1" x14ac:dyDescent="0.3">
      <c r="A3" s="378"/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7"/>
    </row>
    <row r="4" spans="1:12" x14ac:dyDescent="0.25">
      <c r="A4" s="320" t="s">
        <v>15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</row>
    <row r="5" spans="1:12" x14ac:dyDescent="0.25">
      <c r="A5" s="320" t="s">
        <v>373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</row>
    <row r="6" spans="1:12" ht="14.25" customHeight="1" x14ac:dyDescent="0.25">
      <c r="A6" s="377" t="s">
        <v>379</v>
      </c>
      <c r="B6" s="377"/>
      <c r="C6" s="377"/>
      <c r="D6" s="377"/>
      <c r="E6" s="377"/>
      <c r="F6" s="377"/>
      <c r="G6" s="377"/>
      <c r="H6" s="377"/>
      <c r="I6" s="377"/>
      <c r="J6" s="377"/>
      <c r="K6" s="377"/>
    </row>
    <row r="7" spans="1:12" ht="27" customHeight="1" x14ac:dyDescent="0.25">
      <c r="A7" s="339" t="s">
        <v>0</v>
      </c>
      <c r="B7" s="339" t="s">
        <v>68</v>
      </c>
      <c r="C7" s="339"/>
      <c r="D7" s="339" t="s">
        <v>1</v>
      </c>
      <c r="E7" s="339"/>
      <c r="F7" s="339"/>
      <c r="G7" s="339"/>
      <c r="H7" s="339"/>
      <c r="I7" s="339" t="s">
        <v>2</v>
      </c>
      <c r="J7" s="339" t="s">
        <v>3</v>
      </c>
      <c r="K7" s="339" t="s">
        <v>4</v>
      </c>
    </row>
    <row r="8" spans="1:12" ht="37.5" thickBot="1" x14ac:dyDescent="0.3">
      <c r="A8" s="345"/>
      <c r="B8" s="127" t="s">
        <v>5</v>
      </c>
      <c r="C8" s="127" t="s">
        <v>6</v>
      </c>
      <c r="D8" s="127" t="s">
        <v>94</v>
      </c>
      <c r="E8" s="127" t="s">
        <v>7</v>
      </c>
      <c r="F8" s="128" t="s">
        <v>8</v>
      </c>
      <c r="G8" s="127" t="s">
        <v>9</v>
      </c>
      <c r="H8" s="127" t="s">
        <v>10</v>
      </c>
      <c r="I8" s="345"/>
      <c r="J8" s="345"/>
      <c r="K8" s="345"/>
    </row>
    <row r="9" spans="1:12" ht="60" customHeight="1" x14ac:dyDescent="0.25">
      <c r="A9" s="355" t="s">
        <v>67</v>
      </c>
      <c r="B9" s="246" t="s">
        <v>295</v>
      </c>
      <c r="C9" s="249" t="s">
        <v>119</v>
      </c>
      <c r="D9" s="106" t="s">
        <v>296</v>
      </c>
      <c r="E9" s="54" t="s">
        <v>146</v>
      </c>
      <c r="F9" s="142">
        <v>15000</v>
      </c>
      <c r="G9" s="54" t="s">
        <v>537</v>
      </c>
      <c r="H9" s="130" t="s">
        <v>149</v>
      </c>
      <c r="I9" s="85" t="s">
        <v>150</v>
      </c>
      <c r="J9" s="135" t="s">
        <v>448</v>
      </c>
      <c r="K9" s="112" t="s">
        <v>151</v>
      </c>
    </row>
    <row r="10" spans="1:12" ht="98.25" customHeight="1" x14ac:dyDescent="0.25">
      <c r="A10" s="356"/>
      <c r="B10" s="247"/>
      <c r="C10" s="250"/>
      <c r="D10" s="72" t="s">
        <v>297</v>
      </c>
      <c r="E10" s="67" t="s">
        <v>147</v>
      </c>
      <c r="F10" s="20">
        <v>50000</v>
      </c>
      <c r="G10" s="67" t="s">
        <v>537</v>
      </c>
      <c r="H10" s="88" t="s">
        <v>149</v>
      </c>
      <c r="I10" s="71" t="s">
        <v>150</v>
      </c>
      <c r="J10" s="96" t="s">
        <v>448</v>
      </c>
      <c r="K10" s="113" t="s">
        <v>151</v>
      </c>
    </row>
    <row r="11" spans="1:12" ht="98.25" customHeight="1" x14ac:dyDescent="0.25">
      <c r="A11" s="356"/>
      <c r="B11" s="247"/>
      <c r="C11" s="250"/>
      <c r="D11" s="73" t="s">
        <v>298</v>
      </c>
      <c r="E11" s="185" t="s">
        <v>148</v>
      </c>
      <c r="F11" s="189">
        <v>0</v>
      </c>
      <c r="G11" s="185" t="s">
        <v>537</v>
      </c>
      <c r="H11" s="188" t="s">
        <v>149</v>
      </c>
      <c r="I11" s="183" t="s">
        <v>150</v>
      </c>
      <c r="J11" s="187" t="s">
        <v>448</v>
      </c>
      <c r="K11" s="185" t="s">
        <v>151</v>
      </c>
    </row>
    <row r="12" spans="1:12" ht="108.75" customHeight="1" x14ac:dyDescent="0.25">
      <c r="A12" s="356"/>
      <c r="B12" s="247"/>
      <c r="C12" s="250"/>
      <c r="D12" s="184" t="s">
        <v>499</v>
      </c>
      <c r="E12" s="185" t="s">
        <v>501</v>
      </c>
      <c r="F12" s="189">
        <v>0</v>
      </c>
      <c r="G12" s="185" t="s">
        <v>535</v>
      </c>
      <c r="H12" s="188" t="s">
        <v>149</v>
      </c>
      <c r="I12" s="183" t="s">
        <v>502</v>
      </c>
      <c r="J12" s="187" t="s">
        <v>425</v>
      </c>
      <c r="K12" s="185" t="s">
        <v>156</v>
      </c>
    </row>
    <row r="13" spans="1:12" ht="109.5" customHeight="1" thickBot="1" x14ac:dyDescent="0.3">
      <c r="A13" s="366"/>
      <c r="B13" s="248"/>
      <c r="C13" s="251"/>
      <c r="D13" s="184" t="s">
        <v>500</v>
      </c>
      <c r="E13" s="185" t="s">
        <v>501</v>
      </c>
      <c r="F13" s="143">
        <v>0</v>
      </c>
      <c r="G13" s="185" t="s">
        <v>535</v>
      </c>
      <c r="H13" s="188" t="s">
        <v>149</v>
      </c>
      <c r="I13" s="186" t="s">
        <v>150</v>
      </c>
      <c r="J13" s="191" t="s">
        <v>425</v>
      </c>
      <c r="K13" s="190" t="s">
        <v>156</v>
      </c>
    </row>
    <row r="14" spans="1:12" ht="113.25" customHeight="1" x14ac:dyDescent="0.25">
      <c r="A14" s="265" t="s">
        <v>67</v>
      </c>
      <c r="B14" s="258" t="s">
        <v>299</v>
      </c>
      <c r="C14" s="261" t="s">
        <v>120</v>
      </c>
      <c r="D14" s="239" t="s">
        <v>422</v>
      </c>
      <c r="E14" s="54" t="s">
        <v>423</v>
      </c>
      <c r="F14" s="142">
        <v>5000000</v>
      </c>
      <c r="G14" s="54" t="s">
        <v>535</v>
      </c>
      <c r="H14" s="130" t="s">
        <v>154</v>
      </c>
      <c r="I14" s="85" t="s">
        <v>155</v>
      </c>
      <c r="J14" s="382" t="s">
        <v>425</v>
      </c>
      <c r="K14" s="286" t="s">
        <v>156</v>
      </c>
    </row>
    <row r="15" spans="1:12" ht="81.75" customHeight="1" x14ac:dyDescent="0.25">
      <c r="A15" s="266"/>
      <c r="B15" s="259"/>
      <c r="C15" s="262"/>
      <c r="D15" s="381"/>
      <c r="E15" s="67" t="s">
        <v>424</v>
      </c>
      <c r="F15" s="20">
        <v>10000000</v>
      </c>
      <c r="G15" s="67" t="s">
        <v>535</v>
      </c>
      <c r="H15" s="88" t="s">
        <v>154</v>
      </c>
      <c r="I15" s="71" t="s">
        <v>155</v>
      </c>
      <c r="J15" s="383"/>
      <c r="K15" s="280"/>
    </row>
    <row r="16" spans="1:12" ht="132" customHeight="1" x14ac:dyDescent="0.25">
      <c r="A16" s="266"/>
      <c r="B16" s="259"/>
      <c r="C16" s="262"/>
      <c r="D16" s="72" t="s">
        <v>374</v>
      </c>
      <c r="E16" s="67" t="s">
        <v>153</v>
      </c>
      <c r="F16" s="20">
        <v>15000</v>
      </c>
      <c r="G16" s="67" t="s">
        <v>540</v>
      </c>
      <c r="H16" s="88" t="s">
        <v>154</v>
      </c>
      <c r="I16" s="71" t="s">
        <v>155</v>
      </c>
      <c r="J16" s="87" t="s">
        <v>425</v>
      </c>
      <c r="K16" s="113" t="s">
        <v>156</v>
      </c>
    </row>
    <row r="17" spans="1:11" ht="132" customHeight="1" x14ac:dyDescent="0.25">
      <c r="A17" s="266"/>
      <c r="B17" s="259"/>
      <c r="C17" s="262"/>
      <c r="D17" s="72" t="s">
        <v>375</v>
      </c>
      <c r="E17" s="67" t="s">
        <v>153</v>
      </c>
      <c r="F17" s="20">
        <v>10000</v>
      </c>
      <c r="G17" s="67" t="s">
        <v>540</v>
      </c>
      <c r="H17" s="88" t="s">
        <v>154</v>
      </c>
      <c r="I17" s="71" t="s">
        <v>155</v>
      </c>
      <c r="J17" s="87" t="s">
        <v>425</v>
      </c>
      <c r="K17" s="113" t="s">
        <v>156</v>
      </c>
    </row>
    <row r="18" spans="1:11" ht="111" customHeight="1" x14ac:dyDescent="0.25">
      <c r="A18" s="266"/>
      <c r="B18" s="259"/>
      <c r="C18" s="262"/>
      <c r="D18" s="72" t="s">
        <v>376</v>
      </c>
      <c r="E18" s="67" t="s">
        <v>152</v>
      </c>
      <c r="F18" s="20">
        <v>200000</v>
      </c>
      <c r="G18" s="67" t="s">
        <v>541</v>
      </c>
      <c r="H18" s="88" t="s">
        <v>154</v>
      </c>
      <c r="I18" s="71" t="s">
        <v>155</v>
      </c>
      <c r="J18" s="96" t="s">
        <v>425</v>
      </c>
      <c r="K18" s="113" t="s">
        <v>156</v>
      </c>
    </row>
    <row r="19" spans="1:11" ht="111" customHeight="1" thickBot="1" x14ac:dyDescent="0.3">
      <c r="A19" s="308"/>
      <c r="B19" s="333"/>
      <c r="C19" s="332"/>
      <c r="D19" s="30" t="s">
        <v>251</v>
      </c>
      <c r="E19" s="29" t="s">
        <v>449</v>
      </c>
      <c r="F19" s="140">
        <v>0</v>
      </c>
      <c r="G19" s="29" t="s">
        <v>541</v>
      </c>
      <c r="H19" s="51" t="s">
        <v>154</v>
      </c>
      <c r="I19" s="53" t="s">
        <v>155</v>
      </c>
      <c r="J19" s="164" t="s">
        <v>425</v>
      </c>
      <c r="K19" s="118" t="s">
        <v>156</v>
      </c>
    </row>
    <row r="20" spans="1:11" ht="24" customHeight="1" x14ac:dyDescent="0.25">
      <c r="A20" s="384" t="s">
        <v>426</v>
      </c>
      <c r="B20" s="384"/>
      <c r="C20" s="384"/>
      <c r="D20" s="384"/>
      <c r="E20" s="384"/>
      <c r="F20" s="163">
        <f>SUM(F9:F19)-F14-F15</f>
        <v>290000</v>
      </c>
      <c r="G20" s="15"/>
      <c r="H20" s="15"/>
      <c r="I20" s="16"/>
      <c r="J20" s="16"/>
      <c r="K20" s="15"/>
    </row>
    <row r="21" spans="1:11" ht="14.25" customHeight="1" x14ac:dyDescent="0.25">
      <c r="A21" s="8"/>
      <c r="B21" s="31"/>
      <c r="C21" s="9"/>
      <c r="D21" s="10"/>
      <c r="E21" s="11"/>
      <c r="F21" s="33"/>
      <c r="G21" s="21"/>
      <c r="H21" s="8"/>
      <c r="I21" s="8"/>
      <c r="J21" s="8"/>
      <c r="K21" s="8"/>
    </row>
    <row r="22" spans="1:11" ht="14.25" customHeight="1" thickBot="1" x14ac:dyDescent="0.3">
      <c r="A22" s="8"/>
      <c r="B22" s="31"/>
      <c r="C22" s="9"/>
      <c r="D22" s="10"/>
      <c r="E22" s="11"/>
      <c r="F22" s="12"/>
      <c r="G22" s="21"/>
      <c r="H22" s="8"/>
      <c r="I22" s="8"/>
      <c r="J22" s="8"/>
      <c r="K22" s="8"/>
    </row>
    <row r="23" spans="1:11" ht="15.75" thickBot="1" x14ac:dyDescent="0.3">
      <c r="A23" s="2"/>
      <c r="B23" s="34"/>
      <c r="C23" s="64" t="s">
        <v>403</v>
      </c>
    </row>
    <row r="24" spans="1:11" x14ac:dyDescent="0.25">
      <c r="C24" s="61" t="s">
        <v>404</v>
      </c>
    </row>
    <row r="25" spans="1:11" x14ac:dyDescent="0.25">
      <c r="C25" s="62" t="s">
        <v>405</v>
      </c>
    </row>
    <row r="26" spans="1:11" ht="15.75" thickBot="1" x14ac:dyDescent="0.3">
      <c r="C26" s="63" t="s">
        <v>406</v>
      </c>
    </row>
  </sheetData>
  <mergeCells count="22">
    <mergeCell ref="A20:E20"/>
    <mergeCell ref="C14:C19"/>
    <mergeCell ref="B14:B19"/>
    <mergeCell ref="A14:A19"/>
    <mergeCell ref="B9:B13"/>
    <mergeCell ref="A9:A13"/>
    <mergeCell ref="J14:J15"/>
    <mergeCell ref="K14:K15"/>
    <mergeCell ref="D14:D15"/>
    <mergeCell ref="K7:K8"/>
    <mergeCell ref="A1:K1"/>
    <mergeCell ref="A2:K2"/>
    <mergeCell ref="A3:K3"/>
    <mergeCell ref="A4:K4"/>
    <mergeCell ref="A5:K5"/>
    <mergeCell ref="A6:K6"/>
    <mergeCell ref="A7:A8"/>
    <mergeCell ref="B7:C7"/>
    <mergeCell ref="D7:H7"/>
    <mergeCell ref="I7:I8"/>
    <mergeCell ref="J7:J8"/>
    <mergeCell ref="C9:C13"/>
  </mergeCells>
  <printOptions horizontalCentered="1"/>
  <pageMargins left="0.98425196850393704" right="0.98425196850393704" top="1.3779527559055118" bottom="0.98425196850393704" header="0.51181102362204722" footer="0.51181102362204722"/>
  <pageSetup scale="65" orientation="landscape" r:id="rId1"/>
  <colBreaks count="1" manualBreakCount="1">
    <brk id="11" max="1048575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view="pageBreakPreview" topLeftCell="A30" zoomScale="120" zoomScaleNormal="100" zoomScaleSheetLayoutView="120" workbookViewId="0">
      <selection activeCell="G29" sqref="G29"/>
    </sheetView>
  </sheetViews>
  <sheetFormatPr baseColWidth="10" defaultRowHeight="15" x14ac:dyDescent="0.25"/>
  <cols>
    <col min="1" max="1" width="8.140625" customWidth="1"/>
    <col min="2" max="2" width="6.5703125" style="32" customWidth="1"/>
    <col min="3" max="3" width="18.85546875" customWidth="1"/>
    <col min="4" max="4" width="23.140625" customWidth="1"/>
    <col min="5" max="5" width="16.7109375" customWidth="1"/>
    <col min="6" max="6" width="21.42578125" style="1" bestFit="1" customWidth="1"/>
    <col min="7" max="7" width="11" style="4" customWidth="1"/>
    <col min="8" max="8" width="17.42578125" style="4" customWidth="1"/>
    <col min="9" max="9" width="15" style="4" customWidth="1"/>
    <col min="10" max="10" width="14.5703125" style="4" customWidth="1"/>
    <col min="11" max="11" width="14.7109375" style="4" customWidth="1"/>
  </cols>
  <sheetData>
    <row r="1" spans="1:12" ht="144.75" customHeight="1" x14ac:dyDescent="0.25">
      <c r="A1" s="314"/>
      <c r="B1" s="314"/>
      <c r="C1" s="314"/>
      <c r="D1" s="314"/>
      <c r="E1" s="314"/>
      <c r="F1" s="314"/>
      <c r="G1" s="314"/>
      <c r="H1" s="314"/>
      <c r="I1" s="314"/>
      <c r="J1" s="314"/>
      <c r="K1" s="314"/>
    </row>
    <row r="2" spans="1:12" ht="18.75" x14ac:dyDescent="0.3">
      <c r="A2" s="376" t="s">
        <v>516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2" ht="19.5" customHeight="1" x14ac:dyDescent="0.3">
      <c r="A3" s="378"/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7"/>
    </row>
    <row r="4" spans="1:12" x14ac:dyDescent="0.25">
      <c r="A4" s="320" t="s">
        <v>15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</row>
    <row r="5" spans="1:12" x14ac:dyDescent="0.25">
      <c r="A5" s="320" t="s">
        <v>377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</row>
    <row r="6" spans="1:12" ht="14.25" customHeight="1" x14ac:dyDescent="0.25">
      <c r="A6" s="377" t="s">
        <v>378</v>
      </c>
      <c r="B6" s="377"/>
      <c r="C6" s="377"/>
      <c r="D6" s="377"/>
      <c r="E6" s="377"/>
      <c r="F6" s="377"/>
      <c r="G6" s="377"/>
      <c r="H6" s="377"/>
      <c r="I6" s="377"/>
      <c r="J6" s="377"/>
      <c r="K6" s="377"/>
    </row>
    <row r="7" spans="1:12" ht="27" customHeight="1" x14ac:dyDescent="0.25">
      <c r="A7" s="339" t="s">
        <v>0</v>
      </c>
      <c r="B7" s="339" t="s">
        <v>68</v>
      </c>
      <c r="C7" s="339"/>
      <c r="D7" s="339" t="s">
        <v>1</v>
      </c>
      <c r="E7" s="339"/>
      <c r="F7" s="339"/>
      <c r="G7" s="339"/>
      <c r="H7" s="339"/>
      <c r="I7" s="339" t="s">
        <v>2</v>
      </c>
      <c r="J7" s="339" t="s">
        <v>3</v>
      </c>
      <c r="K7" s="339" t="s">
        <v>4</v>
      </c>
    </row>
    <row r="8" spans="1:12" ht="37.5" thickBot="1" x14ac:dyDescent="0.3">
      <c r="A8" s="345"/>
      <c r="B8" s="127" t="s">
        <v>5</v>
      </c>
      <c r="C8" s="127" t="s">
        <v>6</v>
      </c>
      <c r="D8" s="127" t="s">
        <v>94</v>
      </c>
      <c r="E8" s="127" t="s">
        <v>7</v>
      </c>
      <c r="F8" s="128" t="s">
        <v>8</v>
      </c>
      <c r="G8" s="127" t="s">
        <v>9</v>
      </c>
      <c r="H8" s="127" t="s">
        <v>10</v>
      </c>
      <c r="I8" s="345"/>
      <c r="J8" s="345"/>
      <c r="K8" s="345"/>
    </row>
    <row r="9" spans="1:12" ht="105" customHeight="1" x14ac:dyDescent="0.25">
      <c r="A9" s="265" t="s">
        <v>67</v>
      </c>
      <c r="B9" s="258" t="s">
        <v>303</v>
      </c>
      <c r="C9" s="261" t="s">
        <v>124</v>
      </c>
      <c r="D9" s="106" t="s">
        <v>304</v>
      </c>
      <c r="E9" s="54" t="s">
        <v>171</v>
      </c>
      <c r="F9" s="98">
        <v>0</v>
      </c>
      <c r="G9" s="54" t="s">
        <v>540</v>
      </c>
      <c r="H9" s="130" t="s">
        <v>163</v>
      </c>
      <c r="I9" s="85" t="s">
        <v>164</v>
      </c>
      <c r="J9" s="135" t="s">
        <v>470</v>
      </c>
      <c r="K9" s="112" t="s">
        <v>34</v>
      </c>
    </row>
    <row r="10" spans="1:12" ht="95.25" customHeight="1" x14ac:dyDescent="0.25">
      <c r="A10" s="266"/>
      <c r="B10" s="259"/>
      <c r="C10" s="262"/>
      <c r="D10" s="72" t="s">
        <v>305</v>
      </c>
      <c r="E10" s="67" t="s">
        <v>170</v>
      </c>
      <c r="F10" s="28">
        <v>0</v>
      </c>
      <c r="G10" s="67" t="s">
        <v>540</v>
      </c>
      <c r="H10" s="88" t="s">
        <v>163</v>
      </c>
      <c r="I10" s="71" t="s">
        <v>165</v>
      </c>
      <c r="J10" s="87" t="s">
        <v>470</v>
      </c>
      <c r="K10" s="113" t="s">
        <v>34</v>
      </c>
    </row>
    <row r="11" spans="1:12" ht="92.25" customHeight="1" x14ac:dyDescent="0.25">
      <c r="A11" s="266"/>
      <c r="B11" s="259"/>
      <c r="C11" s="262"/>
      <c r="D11" s="72" t="s">
        <v>306</v>
      </c>
      <c r="E11" s="67" t="s">
        <v>169</v>
      </c>
      <c r="F11" s="28">
        <v>0</v>
      </c>
      <c r="G11" s="67" t="s">
        <v>540</v>
      </c>
      <c r="H11" s="88" t="s">
        <v>163</v>
      </c>
      <c r="I11" s="71" t="s">
        <v>166</v>
      </c>
      <c r="J11" s="87" t="s">
        <v>470</v>
      </c>
      <c r="K11" s="113" t="s">
        <v>34</v>
      </c>
    </row>
    <row r="12" spans="1:12" ht="132" customHeight="1" x14ac:dyDescent="0.25">
      <c r="A12" s="266"/>
      <c r="B12" s="259"/>
      <c r="C12" s="262"/>
      <c r="D12" s="72" t="s">
        <v>307</v>
      </c>
      <c r="E12" s="67" t="s">
        <v>168</v>
      </c>
      <c r="F12" s="28">
        <v>0</v>
      </c>
      <c r="G12" s="67" t="s">
        <v>540</v>
      </c>
      <c r="H12" s="88" t="s">
        <v>163</v>
      </c>
      <c r="I12" s="71" t="s">
        <v>167</v>
      </c>
      <c r="J12" s="87" t="s">
        <v>491</v>
      </c>
      <c r="K12" s="113" t="s">
        <v>34</v>
      </c>
    </row>
    <row r="13" spans="1:12" ht="115.5" customHeight="1" x14ac:dyDescent="0.25">
      <c r="A13" s="266"/>
      <c r="B13" s="259"/>
      <c r="C13" s="262"/>
      <c r="D13" s="72" t="s">
        <v>308</v>
      </c>
      <c r="E13" s="67" t="s">
        <v>147</v>
      </c>
      <c r="F13" s="28">
        <v>100000</v>
      </c>
      <c r="G13" s="67" t="s">
        <v>540</v>
      </c>
      <c r="H13" s="88" t="s">
        <v>163</v>
      </c>
      <c r="I13" s="71" t="s">
        <v>172</v>
      </c>
      <c r="J13" s="96" t="s">
        <v>425</v>
      </c>
      <c r="K13" s="113" t="s">
        <v>156</v>
      </c>
    </row>
    <row r="14" spans="1:12" ht="96.6" customHeight="1" x14ac:dyDescent="0.25">
      <c r="A14" s="266"/>
      <c r="B14" s="259"/>
      <c r="C14" s="262"/>
      <c r="D14" s="72" t="s">
        <v>309</v>
      </c>
      <c r="E14" s="67" t="s">
        <v>170</v>
      </c>
      <c r="F14" s="28">
        <v>0</v>
      </c>
      <c r="G14" s="67" t="s">
        <v>540</v>
      </c>
      <c r="H14" s="88" t="s">
        <v>163</v>
      </c>
      <c r="I14" s="71" t="s">
        <v>166</v>
      </c>
      <c r="J14" s="87" t="s">
        <v>470</v>
      </c>
      <c r="K14" s="113" t="s">
        <v>34</v>
      </c>
    </row>
    <row r="15" spans="1:12" ht="96" customHeight="1" x14ac:dyDescent="0.25">
      <c r="A15" s="266"/>
      <c r="B15" s="259"/>
      <c r="C15" s="262"/>
      <c r="D15" s="72" t="s">
        <v>310</v>
      </c>
      <c r="E15" s="67" t="s">
        <v>173</v>
      </c>
      <c r="F15" s="28">
        <v>20000</v>
      </c>
      <c r="G15" s="67" t="s">
        <v>540</v>
      </c>
      <c r="H15" s="88" t="s">
        <v>163</v>
      </c>
      <c r="I15" s="71" t="s">
        <v>174</v>
      </c>
      <c r="J15" s="87" t="s">
        <v>470</v>
      </c>
      <c r="K15" s="113" t="s">
        <v>34</v>
      </c>
    </row>
    <row r="16" spans="1:12" ht="96" customHeight="1" x14ac:dyDescent="0.25">
      <c r="A16" s="266"/>
      <c r="B16" s="259"/>
      <c r="C16" s="262"/>
      <c r="D16" s="72" t="s">
        <v>311</v>
      </c>
      <c r="E16" s="67"/>
      <c r="F16" s="28">
        <v>0</v>
      </c>
      <c r="G16" s="67" t="s">
        <v>540</v>
      </c>
      <c r="H16" s="88" t="s">
        <v>163</v>
      </c>
      <c r="I16" s="71" t="s">
        <v>166</v>
      </c>
      <c r="J16" s="87" t="s">
        <v>470</v>
      </c>
      <c r="K16" s="113" t="s">
        <v>34</v>
      </c>
    </row>
    <row r="17" spans="1:12" ht="111" customHeight="1" x14ac:dyDescent="0.25">
      <c r="A17" s="266"/>
      <c r="B17" s="259"/>
      <c r="C17" s="262"/>
      <c r="D17" s="72" t="s">
        <v>312</v>
      </c>
      <c r="E17" s="67"/>
      <c r="F17" s="28">
        <v>0</v>
      </c>
      <c r="G17" s="67" t="s">
        <v>540</v>
      </c>
      <c r="H17" s="88" t="s">
        <v>163</v>
      </c>
      <c r="I17" s="71" t="s">
        <v>175</v>
      </c>
      <c r="J17" s="87" t="s">
        <v>470</v>
      </c>
      <c r="K17" s="113" t="s">
        <v>34</v>
      </c>
    </row>
    <row r="18" spans="1:12" ht="79.5" customHeight="1" thickBot="1" x14ac:dyDescent="0.3">
      <c r="A18" s="267"/>
      <c r="B18" s="260"/>
      <c r="C18" s="263"/>
      <c r="D18" s="73" t="s">
        <v>313</v>
      </c>
      <c r="E18" s="65"/>
      <c r="F18" s="104">
        <v>0</v>
      </c>
      <c r="G18" s="65" t="s">
        <v>540</v>
      </c>
      <c r="H18" s="133" t="s">
        <v>163</v>
      </c>
      <c r="I18" s="79" t="s">
        <v>176</v>
      </c>
      <c r="J18" s="93" t="s">
        <v>470</v>
      </c>
      <c r="K18" s="119" t="s">
        <v>34</v>
      </c>
    </row>
    <row r="19" spans="1:12" ht="52.5" customHeight="1" x14ac:dyDescent="0.25">
      <c r="A19" s="265" t="s">
        <v>67</v>
      </c>
      <c r="B19" s="258" t="s">
        <v>314</v>
      </c>
      <c r="C19" s="261" t="s">
        <v>125</v>
      </c>
      <c r="D19" s="165" t="s">
        <v>315</v>
      </c>
      <c r="E19" s="54" t="s">
        <v>178</v>
      </c>
      <c r="F19" s="290">
        <v>200000</v>
      </c>
      <c r="G19" s="253" t="s">
        <v>539</v>
      </c>
      <c r="H19" s="373" t="s">
        <v>154</v>
      </c>
      <c r="I19" s="261" t="s">
        <v>179</v>
      </c>
      <c r="J19" s="385" t="s">
        <v>425</v>
      </c>
      <c r="K19" s="286" t="s">
        <v>156</v>
      </c>
    </row>
    <row r="20" spans="1:12" ht="62.25" customHeight="1" x14ac:dyDescent="0.25">
      <c r="A20" s="266"/>
      <c r="B20" s="259"/>
      <c r="C20" s="262"/>
      <c r="D20" s="89" t="s">
        <v>316</v>
      </c>
      <c r="E20" s="67" t="s">
        <v>177</v>
      </c>
      <c r="F20" s="291"/>
      <c r="G20" s="254"/>
      <c r="H20" s="374"/>
      <c r="I20" s="262"/>
      <c r="J20" s="386"/>
      <c r="K20" s="280"/>
    </row>
    <row r="21" spans="1:12" ht="56.25" customHeight="1" x14ac:dyDescent="0.25">
      <c r="A21" s="266"/>
      <c r="B21" s="259"/>
      <c r="C21" s="262"/>
      <c r="D21" s="89" t="s">
        <v>317</v>
      </c>
      <c r="E21" s="67" t="s">
        <v>178</v>
      </c>
      <c r="F21" s="291"/>
      <c r="G21" s="254"/>
      <c r="H21" s="374"/>
      <c r="I21" s="262"/>
      <c r="J21" s="386"/>
      <c r="K21" s="280"/>
    </row>
    <row r="22" spans="1:12" ht="48.75" customHeight="1" x14ac:dyDescent="0.25">
      <c r="A22" s="266"/>
      <c r="B22" s="259"/>
      <c r="C22" s="262"/>
      <c r="D22" s="89" t="s">
        <v>318</v>
      </c>
      <c r="E22" s="67" t="s">
        <v>177</v>
      </c>
      <c r="F22" s="291"/>
      <c r="G22" s="254"/>
      <c r="H22" s="374"/>
      <c r="I22" s="262"/>
      <c r="J22" s="386"/>
      <c r="K22" s="280"/>
    </row>
    <row r="23" spans="1:12" ht="152.25" customHeight="1" thickBot="1" x14ac:dyDescent="0.3">
      <c r="A23" s="267"/>
      <c r="B23" s="260"/>
      <c r="C23" s="263"/>
      <c r="D23" s="86" t="s">
        <v>319</v>
      </c>
      <c r="E23" s="65"/>
      <c r="F23" s="104">
        <v>10000</v>
      </c>
      <c r="G23" s="65" t="s">
        <v>539</v>
      </c>
      <c r="H23" s="133" t="s">
        <v>181</v>
      </c>
      <c r="I23" s="79" t="s">
        <v>180</v>
      </c>
      <c r="J23" s="93" t="s">
        <v>492</v>
      </c>
      <c r="K23" s="119" t="s">
        <v>34</v>
      </c>
    </row>
    <row r="24" spans="1:12" ht="93.75" customHeight="1" thickBot="1" x14ac:dyDescent="0.3">
      <c r="A24" s="255" t="s">
        <v>67</v>
      </c>
      <c r="B24" s="258">
        <v>6.4</v>
      </c>
      <c r="C24" s="249" t="s">
        <v>320</v>
      </c>
      <c r="D24" s="106" t="s">
        <v>321</v>
      </c>
      <c r="E24" s="54" t="s">
        <v>493</v>
      </c>
      <c r="F24" s="98">
        <v>0</v>
      </c>
      <c r="G24" s="54"/>
      <c r="H24" s="134"/>
      <c r="I24" s="85"/>
      <c r="J24" s="135" t="s">
        <v>494</v>
      </c>
      <c r="K24" s="112" t="s">
        <v>35</v>
      </c>
      <c r="L24" s="3"/>
    </row>
    <row r="25" spans="1:12" ht="93.75" customHeight="1" thickBot="1" x14ac:dyDescent="0.3">
      <c r="A25" s="380"/>
      <c r="B25" s="333"/>
      <c r="C25" s="251"/>
      <c r="D25" s="30" t="s">
        <v>322</v>
      </c>
      <c r="E25" s="54" t="s">
        <v>493</v>
      </c>
      <c r="F25" s="99">
        <v>20000</v>
      </c>
      <c r="G25" s="29" t="s">
        <v>538</v>
      </c>
      <c r="H25" s="136" t="s">
        <v>182</v>
      </c>
      <c r="I25" s="53" t="s">
        <v>150</v>
      </c>
      <c r="J25" s="137" t="s">
        <v>494</v>
      </c>
      <c r="K25" s="118" t="s">
        <v>35</v>
      </c>
      <c r="L25" s="3"/>
    </row>
    <row r="26" spans="1:12" ht="24" customHeight="1" x14ac:dyDescent="0.25">
      <c r="A26" s="384" t="s">
        <v>50</v>
      </c>
      <c r="B26" s="384"/>
      <c r="C26" s="384"/>
      <c r="D26" s="384"/>
      <c r="E26" s="384"/>
      <c r="F26" s="139">
        <f>SUM(F9:F25)</f>
        <v>350000</v>
      </c>
      <c r="G26" s="15"/>
      <c r="H26" s="15"/>
      <c r="I26" s="16"/>
      <c r="J26" s="16"/>
      <c r="K26" s="15"/>
    </row>
    <row r="27" spans="1:12" ht="12.75" customHeight="1" thickBot="1" x14ac:dyDescent="0.3">
      <c r="A27" s="8"/>
      <c r="B27" s="31"/>
      <c r="C27" s="9"/>
      <c r="D27" s="10"/>
      <c r="E27" s="11"/>
      <c r="F27" s="33"/>
      <c r="G27" s="21"/>
      <c r="H27" s="8"/>
      <c r="I27" s="8"/>
      <c r="J27" s="8"/>
      <c r="K27" s="8"/>
    </row>
    <row r="28" spans="1:12" ht="15.75" customHeight="1" thickBot="1" x14ac:dyDescent="0.3">
      <c r="A28" s="8"/>
      <c r="B28" s="31"/>
      <c r="C28" s="64" t="s">
        <v>403</v>
      </c>
      <c r="D28" s="10"/>
      <c r="E28" s="11"/>
      <c r="F28" s="12"/>
      <c r="G28" s="21"/>
      <c r="H28" s="8"/>
      <c r="I28" s="8"/>
      <c r="J28" s="8"/>
      <c r="K28" s="8"/>
    </row>
    <row r="29" spans="1:12" x14ac:dyDescent="0.25">
      <c r="A29" s="2"/>
      <c r="B29" s="34"/>
      <c r="C29" s="61" t="s">
        <v>404</v>
      </c>
    </row>
    <row r="30" spans="1:12" x14ac:dyDescent="0.25">
      <c r="C30" s="62" t="s">
        <v>405</v>
      </c>
    </row>
    <row r="31" spans="1:12" ht="15.75" thickBot="1" x14ac:dyDescent="0.3">
      <c r="C31" s="63" t="s">
        <v>406</v>
      </c>
    </row>
    <row r="32" spans="1:12" x14ac:dyDescent="0.25">
      <c r="C32" s="9"/>
    </row>
    <row r="33" spans="3:3" x14ac:dyDescent="0.25">
      <c r="C33" s="2"/>
    </row>
  </sheetData>
  <mergeCells count="28">
    <mergeCell ref="A26:E26"/>
    <mergeCell ref="H19:H22"/>
    <mergeCell ref="I19:I22"/>
    <mergeCell ref="J19:J22"/>
    <mergeCell ref="K19:K22"/>
    <mergeCell ref="A19:A23"/>
    <mergeCell ref="B19:B23"/>
    <mergeCell ref="C19:C23"/>
    <mergeCell ref="F19:F22"/>
    <mergeCell ref="G19:G22"/>
    <mergeCell ref="B24:B25"/>
    <mergeCell ref="A24:A25"/>
    <mergeCell ref="C24:C25"/>
    <mergeCell ref="A9:A18"/>
    <mergeCell ref="B9:B18"/>
    <mergeCell ref="C9:C18"/>
    <mergeCell ref="K7:K8"/>
    <mergeCell ref="A1:K1"/>
    <mergeCell ref="A2:K2"/>
    <mergeCell ref="A3:K3"/>
    <mergeCell ref="A4:K4"/>
    <mergeCell ref="A5:K5"/>
    <mergeCell ref="A6:K6"/>
    <mergeCell ref="A7:A8"/>
    <mergeCell ref="B7:C7"/>
    <mergeCell ref="D7:H7"/>
    <mergeCell ref="I7:I8"/>
    <mergeCell ref="J7:J8"/>
  </mergeCells>
  <printOptions horizontalCentered="1"/>
  <pageMargins left="0.98425196850393704" right="0.98425196850393704" top="1.3779527559055118" bottom="0.98425196850393704" header="0.51181102362204722" footer="0.51181102362204722"/>
  <pageSetup scale="65" orientation="landscape" r:id="rId1"/>
  <colBreaks count="1" manualBreakCount="1">
    <brk id="11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0"/>
  <sheetViews>
    <sheetView view="pageBreakPreview" topLeftCell="B1" zoomScaleNormal="100" zoomScaleSheetLayoutView="100" workbookViewId="0">
      <selection activeCell="E12" sqref="E12"/>
    </sheetView>
  </sheetViews>
  <sheetFormatPr baseColWidth="10" defaultRowHeight="15" x14ac:dyDescent="0.25"/>
  <cols>
    <col min="1" max="1" width="4.42578125" customWidth="1"/>
    <col min="2" max="2" width="8.140625" customWidth="1"/>
    <col min="3" max="3" width="6.5703125" style="32" customWidth="1"/>
    <col min="4" max="4" width="18.85546875" customWidth="1"/>
    <col min="5" max="5" width="23.140625" customWidth="1"/>
    <col min="6" max="6" width="16.7109375" customWidth="1"/>
    <col min="7" max="7" width="21.42578125" style="1" bestFit="1" customWidth="1"/>
    <col min="8" max="8" width="11" style="4" customWidth="1"/>
    <col min="9" max="9" width="17.42578125" style="4" customWidth="1"/>
    <col min="10" max="10" width="15" style="4" customWidth="1"/>
    <col min="11" max="11" width="14.5703125" style="4" customWidth="1"/>
    <col min="12" max="12" width="14.7109375" style="4" customWidth="1"/>
  </cols>
  <sheetData>
    <row r="1" spans="2:13" ht="144.75" customHeight="1" x14ac:dyDescent="0.25"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2:13" ht="18.75" x14ac:dyDescent="0.3">
      <c r="B2" s="376" t="s">
        <v>516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</row>
    <row r="3" spans="2:13" ht="19.5" customHeight="1" x14ac:dyDescent="0.3"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7"/>
    </row>
    <row r="4" spans="2:13" x14ac:dyDescent="0.25">
      <c r="B4" s="320" t="s">
        <v>15</v>
      </c>
      <c r="C4" s="320"/>
      <c r="D4" s="320"/>
      <c r="E4" s="320"/>
      <c r="F4" s="320"/>
      <c r="G4" s="320"/>
      <c r="H4" s="320"/>
      <c r="I4" s="320"/>
      <c r="J4" s="320"/>
      <c r="K4" s="320"/>
      <c r="L4" s="320"/>
    </row>
    <row r="5" spans="2:13" x14ac:dyDescent="0.25">
      <c r="B5" s="320" t="s">
        <v>542</v>
      </c>
      <c r="C5" s="320"/>
      <c r="D5" s="320"/>
      <c r="E5" s="320"/>
      <c r="F5" s="320"/>
      <c r="G5" s="320"/>
      <c r="H5" s="320"/>
      <c r="I5" s="320"/>
      <c r="J5" s="320"/>
      <c r="K5" s="320"/>
      <c r="L5" s="320"/>
    </row>
    <row r="6" spans="2:13" ht="14.25" customHeight="1" x14ac:dyDescent="0.25">
      <c r="B6" s="377" t="s">
        <v>388</v>
      </c>
      <c r="C6" s="377"/>
      <c r="D6" s="377"/>
      <c r="E6" s="377"/>
      <c r="F6" s="377"/>
      <c r="G6" s="377"/>
      <c r="H6" s="377"/>
      <c r="I6" s="377"/>
      <c r="J6" s="377"/>
      <c r="K6" s="377"/>
      <c r="L6" s="377"/>
    </row>
    <row r="7" spans="2:13" ht="27" customHeight="1" x14ac:dyDescent="0.25">
      <c r="B7" s="339" t="s">
        <v>0</v>
      </c>
      <c r="C7" s="339" t="s">
        <v>68</v>
      </c>
      <c r="D7" s="339"/>
      <c r="E7" s="339" t="s">
        <v>1</v>
      </c>
      <c r="F7" s="339"/>
      <c r="G7" s="339"/>
      <c r="H7" s="339"/>
      <c r="I7" s="339"/>
      <c r="J7" s="339" t="s">
        <v>2</v>
      </c>
      <c r="K7" s="339" t="s">
        <v>3</v>
      </c>
      <c r="L7" s="339" t="s">
        <v>4</v>
      </c>
    </row>
    <row r="8" spans="2:13" ht="37.5" thickBot="1" x14ac:dyDescent="0.3">
      <c r="B8" s="345"/>
      <c r="C8" s="127" t="s">
        <v>5</v>
      </c>
      <c r="D8" s="127" t="s">
        <v>6</v>
      </c>
      <c r="E8" s="127" t="s">
        <v>94</v>
      </c>
      <c r="F8" s="127" t="s">
        <v>7</v>
      </c>
      <c r="G8" s="128" t="s">
        <v>8</v>
      </c>
      <c r="H8" s="127" t="s">
        <v>9</v>
      </c>
      <c r="I8" s="127" t="s">
        <v>10</v>
      </c>
      <c r="J8" s="345"/>
      <c r="K8" s="345"/>
      <c r="L8" s="345"/>
    </row>
    <row r="9" spans="2:13" ht="111.75" customHeight="1" thickBot="1" x14ac:dyDescent="0.3">
      <c r="B9" s="120"/>
      <c r="C9" s="101" t="s">
        <v>331</v>
      </c>
      <c r="D9" s="58" t="s">
        <v>126</v>
      </c>
      <c r="E9" s="58" t="s">
        <v>552</v>
      </c>
      <c r="F9" s="56" t="s">
        <v>199</v>
      </c>
      <c r="G9" s="148">
        <v>0</v>
      </c>
      <c r="H9" s="56" t="s">
        <v>543</v>
      </c>
      <c r="I9" s="57" t="s">
        <v>200</v>
      </c>
      <c r="J9" s="58" t="s">
        <v>201</v>
      </c>
      <c r="K9" s="179" t="s">
        <v>470</v>
      </c>
      <c r="L9" s="59" t="s">
        <v>34</v>
      </c>
    </row>
    <row r="10" spans="2:13" ht="112.5" customHeight="1" thickBot="1" x14ac:dyDescent="0.3">
      <c r="B10" s="120"/>
      <c r="C10" s="101" t="s">
        <v>332</v>
      </c>
      <c r="D10" s="58" t="s">
        <v>127</v>
      </c>
      <c r="E10" s="147" t="s">
        <v>553</v>
      </c>
      <c r="F10" s="56" t="s">
        <v>202</v>
      </c>
      <c r="G10" s="148">
        <v>0</v>
      </c>
      <c r="H10" s="56" t="s">
        <v>544</v>
      </c>
      <c r="I10" s="57" t="s">
        <v>203</v>
      </c>
      <c r="J10" s="58" t="s">
        <v>204</v>
      </c>
      <c r="K10" s="179" t="s">
        <v>470</v>
      </c>
      <c r="L10" s="59" t="s">
        <v>34</v>
      </c>
    </row>
    <row r="11" spans="2:13" ht="98.25" customHeight="1" thickBot="1" x14ac:dyDescent="0.3">
      <c r="B11" s="120"/>
      <c r="C11" s="101" t="s">
        <v>333</v>
      </c>
      <c r="D11" s="58" t="s">
        <v>128</v>
      </c>
      <c r="E11" s="147" t="s">
        <v>554</v>
      </c>
      <c r="F11" s="56" t="s">
        <v>199</v>
      </c>
      <c r="G11" s="148">
        <v>0</v>
      </c>
      <c r="H11" s="56" t="s">
        <v>545</v>
      </c>
      <c r="I11" s="57" t="s">
        <v>205</v>
      </c>
      <c r="J11" s="58" t="s">
        <v>555</v>
      </c>
      <c r="K11" s="179" t="s">
        <v>470</v>
      </c>
      <c r="L11" s="59" t="s">
        <v>34</v>
      </c>
    </row>
    <row r="12" spans="2:13" ht="96" customHeight="1" thickBot="1" x14ac:dyDescent="0.3">
      <c r="B12" s="120" t="s">
        <v>67</v>
      </c>
      <c r="C12" s="101" t="s">
        <v>334</v>
      </c>
      <c r="D12" s="58" t="s">
        <v>129</v>
      </c>
      <c r="E12" s="58" t="s">
        <v>335</v>
      </c>
      <c r="F12" s="56" t="s">
        <v>206</v>
      </c>
      <c r="G12" s="148">
        <v>0</v>
      </c>
      <c r="H12" s="56" t="s">
        <v>546</v>
      </c>
      <c r="I12" s="57" t="s">
        <v>207</v>
      </c>
      <c r="J12" s="58" t="s">
        <v>208</v>
      </c>
      <c r="K12" s="179" t="s">
        <v>470</v>
      </c>
      <c r="L12" s="59" t="s">
        <v>34</v>
      </c>
    </row>
    <row r="13" spans="2:13" ht="24" customHeight="1" x14ac:dyDescent="0.25">
      <c r="B13" s="384" t="s">
        <v>50</v>
      </c>
      <c r="C13" s="384"/>
      <c r="D13" s="384"/>
      <c r="E13" s="384"/>
      <c r="F13" s="384"/>
      <c r="G13" s="163">
        <f>SUM(G9:G12)</f>
        <v>0</v>
      </c>
      <c r="H13" s="15"/>
      <c r="I13" s="15"/>
      <c r="J13" s="16"/>
      <c r="K13" s="16"/>
      <c r="L13" s="15"/>
    </row>
    <row r="14" spans="2:13" ht="18" customHeight="1" thickBot="1" x14ac:dyDescent="0.3">
      <c r="B14" s="8"/>
      <c r="C14" s="31"/>
      <c r="D14" s="9"/>
      <c r="E14" s="10"/>
      <c r="F14" s="11"/>
      <c r="G14" s="33"/>
      <c r="H14" s="21"/>
      <c r="I14" s="8"/>
      <c r="J14" s="8"/>
      <c r="K14" s="8"/>
      <c r="L14" s="8"/>
    </row>
    <row r="15" spans="2:13" ht="12.75" customHeight="1" thickBot="1" x14ac:dyDescent="0.3">
      <c r="B15" s="8"/>
      <c r="C15" s="31"/>
      <c r="D15" s="64" t="s">
        <v>403</v>
      </c>
      <c r="E15" s="10"/>
      <c r="F15" s="11"/>
      <c r="G15" s="12"/>
      <c r="H15" s="21"/>
      <c r="I15" s="8"/>
      <c r="J15" s="8"/>
      <c r="K15" s="8"/>
      <c r="L15" s="8"/>
    </row>
    <row r="16" spans="2:13" x14ac:dyDescent="0.25">
      <c r="B16" s="2"/>
      <c r="C16" s="34"/>
      <c r="D16" s="61" t="s">
        <v>404</v>
      </c>
    </row>
    <row r="17" spans="4:4" x14ac:dyDescent="0.25">
      <c r="D17" s="62" t="s">
        <v>405</v>
      </c>
    </row>
    <row r="18" spans="4:4" ht="15.75" thickBot="1" x14ac:dyDescent="0.3">
      <c r="D18" s="63" t="s">
        <v>406</v>
      </c>
    </row>
    <row r="19" spans="4:4" x14ac:dyDescent="0.25">
      <c r="D19" s="9"/>
    </row>
    <row r="20" spans="4:4" x14ac:dyDescent="0.25">
      <c r="D20" s="2"/>
    </row>
  </sheetData>
  <mergeCells count="13">
    <mergeCell ref="B13:F13"/>
    <mergeCell ref="L7:L8"/>
    <mergeCell ref="B1:L1"/>
    <mergeCell ref="B2:L2"/>
    <mergeCell ref="B3:L3"/>
    <mergeCell ref="B4:L4"/>
    <mergeCell ref="B5:L5"/>
    <mergeCell ref="B6:L6"/>
    <mergeCell ref="B7:B8"/>
    <mergeCell ref="C7:D7"/>
    <mergeCell ref="E7:I7"/>
    <mergeCell ref="J7:J8"/>
    <mergeCell ref="K7:K8"/>
  </mergeCells>
  <printOptions horizontalCentered="1"/>
  <pageMargins left="0.98425196850393704" right="0.98425196850393704" top="1.3779527559055118" bottom="0.98425196850393704" header="0.51181102362204722" footer="0.51181102362204722"/>
  <pageSetup scale="59" orientation="landscape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14</vt:i4>
      </vt:variant>
    </vt:vector>
  </HeadingPairs>
  <TitlesOfParts>
    <vt:vector size="21" baseType="lpstr">
      <vt:lpstr>EJE 1 GESTIÓN INSTITUCIONAL</vt:lpstr>
      <vt:lpstr>EJE II GESTIÓN ACADÉMICA</vt:lpstr>
      <vt:lpstr>EJE III INVESTIGACIÓN</vt:lpstr>
      <vt:lpstr>EJE VII SERVICIO Y ESTRUCTURA </vt:lpstr>
      <vt:lpstr>EJE 5 INSFRAESTRUCTURA</vt:lpstr>
      <vt:lpstr>EJE 6 TECNOLOGÍA</vt:lpstr>
      <vt:lpstr>EJE 7 FINANCIAMIENTO</vt:lpstr>
      <vt:lpstr>'EJE 1 GESTIÓN INSTITUCIONAL'!Área_de_impresión</vt:lpstr>
      <vt:lpstr>'EJE 5 INSFRAESTRUCTURA'!Área_de_impresión</vt:lpstr>
      <vt:lpstr>'EJE 6 TECNOLOGÍA'!Área_de_impresión</vt:lpstr>
      <vt:lpstr>'EJE 7 FINANCIAMIENTO'!Área_de_impresión</vt:lpstr>
      <vt:lpstr>'EJE II GESTIÓN ACADÉMICA'!Área_de_impresión</vt:lpstr>
      <vt:lpstr>'EJE III INVESTIGACIÓN'!Área_de_impresión</vt:lpstr>
      <vt:lpstr>'EJE VII SERVICIO Y ESTRUCTURA '!Área_de_impresión</vt:lpstr>
      <vt:lpstr>'EJE 1 GESTIÓN INSTITUCIONAL'!Títulos_a_imprimir</vt:lpstr>
      <vt:lpstr>'EJE 5 INSFRAESTRUCTURA'!Títulos_a_imprimir</vt:lpstr>
      <vt:lpstr>'EJE 6 TECNOLOGÍA'!Títulos_a_imprimir</vt:lpstr>
      <vt:lpstr>'EJE 7 FINANCIAMIENTO'!Títulos_a_imprimir</vt:lpstr>
      <vt:lpstr>'EJE II GESTIÓN ACADÉMICA'!Títulos_a_imprimir</vt:lpstr>
      <vt:lpstr>'EJE III INVESTIGACIÓN'!Títulos_a_imprimir</vt:lpstr>
      <vt:lpstr>'EJE VII SERVICIO Y ESTRUCTURA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Ingrid Teresa Diaz</cp:lastModifiedBy>
  <cp:lastPrinted>2021-12-13T14:31:42Z</cp:lastPrinted>
  <dcterms:created xsi:type="dcterms:W3CDTF">2015-08-13T12:16:56Z</dcterms:created>
  <dcterms:modified xsi:type="dcterms:W3CDTF">2022-07-19T18:22:43Z</dcterms:modified>
</cp:coreProperties>
</file>