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Scanner\Transparencia\Septiembre\CONTABILIDAD\"/>
    </mc:Choice>
  </mc:AlternateContent>
  <bookViews>
    <workbookView xWindow="0" yWindow="0" windowWidth="20490" windowHeight="7635"/>
  </bookViews>
  <sheets>
    <sheet name="P2 Presupuesto Aprobado-Ejec 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2" l="1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9" i="2"/>
  <c r="J51" i="2" l="1"/>
  <c r="F51" i="2" l="1"/>
  <c r="F15" i="2" l="1"/>
  <c r="F25" i="2"/>
  <c r="D35" i="2"/>
  <c r="Q51" i="2" l="1"/>
  <c r="Q25" i="2"/>
  <c r="Q15" i="2"/>
  <c r="Q9" i="2"/>
  <c r="Q82" i="2" l="1"/>
  <c r="P51" i="2" l="1"/>
  <c r="P15" i="2"/>
  <c r="P25" i="2"/>
  <c r="P9" i="2"/>
  <c r="P82" i="2" l="1"/>
  <c r="O51" i="2"/>
  <c r="O25" i="2"/>
  <c r="O15" i="2"/>
  <c r="O9" i="2"/>
  <c r="O82" i="2" l="1"/>
  <c r="D51" i="2" l="1"/>
  <c r="D25" i="2"/>
  <c r="D15" i="2"/>
  <c r="D9" i="2"/>
  <c r="N51" i="2"/>
  <c r="N25" i="2"/>
  <c r="N15" i="2"/>
  <c r="N9" i="2"/>
  <c r="M51" i="2"/>
  <c r="I51" i="2"/>
  <c r="H51" i="2"/>
  <c r="G51" i="2"/>
  <c r="M25" i="2"/>
  <c r="L25" i="2"/>
  <c r="K25" i="2"/>
  <c r="J25" i="2"/>
  <c r="I25" i="2"/>
  <c r="H25" i="2"/>
  <c r="G25" i="2"/>
  <c r="M15" i="2"/>
  <c r="L15" i="2"/>
  <c r="K15" i="2"/>
  <c r="J15" i="2"/>
  <c r="I15" i="2"/>
  <c r="H15" i="2"/>
  <c r="G15" i="2"/>
  <c r="M9" i="2"/>
  <c r="L9" i="2"/>
  <c r="K9" i="2"/>
  <c r="J9" i="2"/>
  <c r="I9" i="2"/>
  <c r="H9" i="2"/>
  <c r="G9" i="2"/>
  <c r="F9" i="2"/>
  <c r="F82" i="2" s="1"/>
  <c r="N82" i="2" l="1"/>
  <c r="K82" i="2"/>
  <c r="H82" i="2"/>
  <c r="G82" i="2"/>
  <c r="D82" i="2"/>
  <c r="L82" i="2"/>
  <c r="I82" i="2"/>
  <c r="J82" i="2"/>
  <c r="M82" i="2"/>
</calcChain>
</file>

<file path=xl/sharedStrings.xml><?xml version="1.0" encoding="utf-8"?>
<sst xmlns="http://schemas.openxmlformats.org/spreadsheetml/2006/main" count="108" uniqueCount="108">
  <si>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</si>
  <si>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</si>
  <si>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</si>
  <si>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</si>
  <si>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</si>
  <si>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</si>
  <si>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</si>
  <si>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</si>
  <si>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</si>
  <si>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</si>
  <si>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</si>
  <si>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</si>
  <si>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</si>
  <si>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</si>
  <si>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</si>
  <si>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</si>
  <si>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</si>
  <si>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</si>
  <si>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</si>
  <si>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</si>
  <si>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</si>
  <si>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</si>
  <si>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</si>
  <si>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</si>
  <si>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</si>
  <si>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</si>
  <si>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</si>
  <si>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</si>
  <si>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</si>
  <si>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</si>
  <si>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</si>
  <si>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</si>
  <si>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</si>
  <si>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</si>
  <si>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</si>
  <si>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</si>
  <si>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</si>
  <si>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</si>
  <si>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</si>
  <si>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</si>
  <si>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</si>
  <si>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</si>
  <si>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</si>
  <si>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</si>
  <si>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</si>
  <si>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</si>
  <si>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</si>
  <si>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</si>
  <si>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</si>
  <si>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</si>
  <si>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</si>
  <si>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</si>
  <si>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</si>
  <si>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</si>
  <si>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</si>
  <si>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</si>
  <si>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</si>
  <si>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</si>
  <si>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</si>
  <si>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</si>
  <si>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</si>
  <si>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</si>
  <si>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</si>
  <si>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</si>
  <si>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</si>
  <si>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</si>
  <si>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</si>
  <si>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</si>
  <si>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</si>
  <si>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</si>
  <si>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</si>
  <si>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</si>
  <si>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</si>
  <si>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</si>
  <si>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</si>
  <si>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</si>
  <si>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</si>
  <si>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</si>
  <si>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</si>
  <si>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</si>
  <si>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</si>
  <si>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</si>
  <si>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</si>
  <si>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</si>
  <si>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</si>
  <si>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</si>
  <si>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</si>
  <si>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</si>
  <si>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</si>
  <si>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</si>
  <si>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</si>
  <si>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</si>
  <si>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</si>
  <si>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</si>
  <si>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</si>
  <si>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</si>
  <si>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</si>
  <si>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DEFENSA</t>
  </si>
  <si>
    <t>ESCUELA DE GRADUADOS DE ALTOS ESTUDIOS ESTRATEGICOS (EGAEE)</t>
  </si>
  <si>
    <t>DEIBY J. ARIAS CASTILLO</t>
  </si>
  <si>
    <t xml:space="preserve">Encargado de Presupuesto </t>
  </si>
  <si>
    <t xml:space="preserve">Preparado por </t>
  </si>
  <si>
    <t>Aprobado por</t>
  </si>
  <si>
    <t>Auditor Interno</t>
  </si>
  <si>
    <t>Revisado por</t>
  </si>
  <si>
    <t>CARLOS A. ALCANTARA JIMENEZ</t>
  </si>
  <si>
    <t>Subdirector de Contabilidad</t>
  </si>
  <si>
    <t>EDWIN P. ESPINAL MONCION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</si>
</sst>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0" borderId="9" xfId="0" applyBorder="1"/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43" fontId="7" fillId="0" borderId="0" xfId="1" applyFont="1"/>
    <xf numFmtId="43" fontId="8" fillId="0" borderId="0" xfId="0" applyNumberFormat="1" applyFont="1"/>
    <xf numFmtId="43" fontId="7" fillId="0" borderId="0" xfId="1" applyFont="1" applyAlignment="1">
      <alignment vertical="center" wrapText="1"/>
    </xf>
    <xf numFmtId="43" fontId="8" fillId="0" borderId="0" xfId="1" applyFont="1"/>
    <xf numFmtId="43" fontId="0" fillId="0" borderId="0" xfId="1" applyFont="1" applyAlignment="1">
      <alignment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8" fillId="0" borderId="1" xfId="1" applyFont="1" applyBorder="1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0" applyNumberFormat="1"/>
    <xf numFmtId="0" fontId="2" fillId="2" borderId="2" xfId="0" applyFont="1" applyFill="1" applyBorder="1" applyAlignment="1">
      <alignment vertical="center"/>
    </xf>
    <xf numFmtId="43" fontId="3" fillId="2" borderId="2" xfId="1" applyFont="1" applyFill="1" applyBorder="1"/>
    <xf numFmtId="164" fontId="3" fillId="2" borderId="2" xfId="0" applyNumberFormat="1" applyFont="1" applyFill="1" applyBorder="1"/>
    <xf numFmtId="43" fontId="8" fillId="2" borderId="2" xfId="1" applyFont="1" applyFill="1" applyBorder="1"/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top" wrapText="1" readingOrder="1"/>
    </xf>
    <xf numFmtId="0" fontId="6" fillId="0" borderId="0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169333</xdr:colOff>
      <xdr:row>0</xdr:row>
      <xdr:rowOff>184150</xdr:rowOff>
    </xdr:from>
    <xdr:to>
      <xdr:col>2</xdr:col>
      <xdr:colOff>1331383</xdr:colOff>
      <xdr:row>4</xdr:row>
      <xdr:rowOff>180975</xdr:rowOff>
    </xdr:to>
    <xdr:pic>
      <xdr:nvPicPr>
        <xdr:cNvPr id="4" name="Imagen 3" descr="Image result for ministerio de defensa republica dominica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33" y="184150"/>
          <a:ext cx="116205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47625</xdr:colOff>
      <xdr:row>0</xdr:row>
      <xdr:rowOff>192882</xdr:rowOff>
    </xdr:from>
    <xdr:to>
      <xdr:col>17</xdr:col>
      <xdr:colOff>193676</xdr:colOff>
      <xdr:row>4</xdr:row>
      <xdr:rowOff>147638</xdr:rowOff>
    </xdr:to>
    <xdr:pic>
      <xdr:nvPicPr>
        <xdr:cNvPr id="5" name="Imagen 4" descr="Image result for EGAE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502445"/>
          <a:ext cx="1008063" cy="907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92"/>
  <sheetViews>
    <sheetView showGridLines="0" tabSelected="1" topLeftCell="D1" zoomScaleNormal="100" workbookViewId="0">
      <selection activeCell="S5" sqref="S5"/>
    </sheetView>
  </sheetViews>
  <sheetFormatPr baseColWidth="10" defaultColWidth="11.42578125" defaultRowHeight="15" x14ac:dyDescent="0.25"/>
  <cols>
    <col min="3" max="3" width="93.7109375" bestFit="1" customWidth="1"/>
    <col min="4" max="4" width="17.5703125" customWidth="1"/>
    <col min="5" max="5" width="13.140625" customWidth="1"/>
    <col min="6" max="11" width="12.42578125" bestFit="1" customWidth="1"/>
    <col min="12" max="12" width="12.42578125" customWidth="1"/>
    <col min="13" max="13" width="12.42578125" bestFit="1" customWidth="1"/>
    <col min="14" max="14" width="13.85546875" bestFit="1" customWidth="1"/>
    <col min="15" max="15" width="12.42578125" bestFit="1" customWidth="1"/>
    <col min="16" max="16" width="13.140625" customWidth="1"/>
    <col min="17" max="17" width="12.85546875" customWidth="1"/>
    <col min="18" max="18" width="14" customWidth="1"/>
  </cols>
  <sheetData>
    <row r="1" spans="3:19" ht="24" customHeight="1" x14ac:dyDescent="0.25">
      <c r="C1" s="38" t="s">
        <v>97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3:19" ht="18.75" customHeight="1" x14ac:dyDescent="0.25">
      <c r="C2" s="31" t="s">
        <v>98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3:19" ht="15.75" x14ac:dyDescent="0.25">
      <c r="C3" s="33">
        <v>2022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3:19" ht="15.75" customHeight="1" x14ac:dyDescent="0.25">
      <c r="C4" s="31" t="s">
        <v>91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3:19" ht="15.75" customHeight="1" x14ac:dyDescent="0.25">
      <c r="C5" s="32" t="s">
        <v>76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3:19" ht="25.5" customHeight="1" x14ac:dyDescent="0.25">
      <c r="C6" s="40" t="s">
        <v>66</v>
      </c>
      <c r="D6" s="41" t="s">
        <v>93</v>
      </c>
      <c r="E6" s="41" t="s">
        <v>92</v>
      </c>
      <c r="F6" s="35" t="s">
        <v>90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/>
    </row>
    <row r="7" spans="3:19" x14ac:dyDescent="0.25">
      <c r="C7" s="40"/>
      <c r="D7" s="42"/>
      <c r="E7" s="42"/>
      <c r="F7" s="28" t="s">
        <v>78</v>
      </c>
      <c r="G7" s="28" t="s">
        <v>79</v>
      </c>
      <c r="H7" s="28" t="s">
        <v>80</v>
      </c>
      <c r="I7" s="28" t="s">
        <v>81</v>
      </c>
      <c r="J7" s="29" t="s">
        <v>82</v>
      </c>
      <c r="K7" s="28" t="s">
        <v>83</v>
      </c>
      <c r="L7" s="29" t="s">
        <v>84</v>
      </c>
      <c r="M7" s="28" t="s">
        <v>85</v>
      </c>
      <c r="N7" s="28" t="s">
        <v>86</v>
      </c>
      <c r="O7" s="28" t="s">
        <v>87</v>
      </c>
      <c r="P7" s="28" t="s">
        <v>88</v>
      </c>
      <c r="Q7" s="29" t="s">
        <v>89</v>
      </c>
      <c r="R7" s="28" t="s">
        <v>77</v>
      </c>
    </row>
    <row r="8" spans="3:19" x14ac:dyDescent="0.25">
      <c r="C8" s="1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3:19" x14ac:dyDescent="0.25">
      <c r="C9" s="3" t="s">
        <v>1</v>
      </c>
      <c r="D9" s="4">
        <f>SUM(D10:D14)</f>
        <v>19206603</v>
      </c>
      <c r="E9" s="4"/>
      <c r="F9" s="12">
        <f t="shared" ref="F9:M9" si="0">SUM(F10:F14)</f>
        <v>1395868.25</v>
      </c>
      <c r="G9" s="12">
        <f t="shared" si="0"/>
        <v>1395868.25</v>
      </c>
      <c r="H9" s="12">
        <f t="shared" si="0"/>
        <v>1395868.25</v>
      </c>
      <c r="I9" s="12">
        <f t="shared" si="0"/>
        <v>1325868.25</v>
      </c>
      <c r="J9" s="12">
        <f t="shared" si="0"/>
        <v>1431506.27</v>
      </c>
      <c r="K9" s="12">
        <f t="shared" si="0"/>
        <v>1415270.27</v>
      </c>
      <c r="L9" s="12">
        <f>SUM(L10:L14)</f>
        <v>1415270.27</v>
      </c>
      <c r="M9" s="14">
        <f t="shared" si="0"/>
        <v>1415270.27</v>
      </c>
      <c r="N9" s="14">
        <f t="shared" ref="N9:Q9" si="1">SUM(N10:N14)</f>
        <v>1345682.27</v>
      </c>
      <c r="O9" s="12">
        <f t="shared" si="1"/>
        <v>0</v>
      </c>
      <c r="P9" s="12">
        <f t="shared" si="1"/>
        <v>0</v>
      </c>
      <c r="Q9" s="12">
        <f t="shared" si="1"/>
        <v>0</v>
      </c>
      <c r="R9" s="23">
        <f>SUM(F9:Q9)</f>
        <v>12536472.349999998</v>
      </c>
    </row>
    <row r="10" spans="3:19" x14ac:dyDescent="0.25">
      <c r="C10" s="5" t="s">
        <v>2</v>
      </c>
      <c r="D10" s="15">
        <v>18892259</v>
      </c>
      <c r="E10" s="6"/>
      <c r="F10" s="11">
        <v>1370004.55</v>
      </c>
      <c r="G10" s="20">
        <v>1370004.55</v>
      </c>
      <c r="H10" s="20">
        <v>1370004.55</v>
      </c>
      <c r="I10" s="11">
        <v>1300004.55</v>
      </c>
      <c r="J10" s="20">
        <v>1402929.55</v>
      </c>
      <c r="K10" s="20">
        <v>1387929.55</v>
      </c>
      <c r="L10" s="20">
        <v>1387929.55</v>
      </c>
      <c r="M10" s="11">
        <v>1387929.55</v>
      </c>
      <c r="N10" s="16">
        <v>1317929.55</v>
      </c>
      <c r="O10" s="11"/>
      <c r="P10" s="11"/>
      <c r="Q10" s="11"/>
      <c r="R10" s="23">
        <f t="shared" ref="R10:R73" si="2">SUM(F10:Q10)</f>
        <v>12294665.950000001</v>
      </c>
    </row>
    <row r="11" spans="3:19" x14ac:dyDescent="0.25">
      <c r="C11" s="5" t="s">
        <v>3</v>
      </c>
      <c r="D11" s="6">
        <v>0</v>
      </c>
      <c r="E11" s="6"/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R11" s="23">
        <f t="shared" si="2"/>
        <v>0</v>
      </c>
    </row>
    <row r="12" spans="3:19" x14ac:dyDescent="0.25">
      <c r="C12" s="5" t="s">
        <v>4</v>
      </c>
      <c r="D12" s="6">
        <v>0</v>
      </c>
      <c r="E12" s="6"/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R12" s="23">
        <f t="shared" si="2"/>
        <v>0</v>
      </c>
      <c r="S12" s="7"/>
    </row>
    <row r="13" spans="3:19" x14ac:dyDescent="0.25">
      <c r="C13" s="5" t="s">
        <v>5</v>
      </c>
      <c r="D13" s="6">
        <v>0</v>
      </c>
      <c r="E13" s="6"/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R13" s="23">
        <f t="shared" si="2"/>
        <v>0</v>
      </c>
    </row>
    <row r="14" spans="3:19" x14ac:dyDescent="0.25">
      <c r="C14" s="5" t="s">
        <v>6</v>
      </c>
      <c r="D14" s="15">
        <v>314344</v>
      </c>
      <c r="E14" s="6"/>
      <c r="F14" s="11">
        <v>25863.7</v>
      </c>
      <c r="G14" s="20">
        <v>25863.7</v>
      </c>
      <c r="H14" s="20">
        <v>25863.7</v>
      </c>
      <c r="I14" s="20">
        <v>25863.7</v>
      </c>
      <c r="J14" s="20">
        <v>28576.720000000001</v>
      </c>
      <c r="K14" s="20">
        <v>27340.720000000001</v>
      </c>
      <c r="L14" s="20">
        <v>27340.720000000001</v>
      </c>
      <c r="M14" s="11">
        <v>27340.720000000001</v>
      </c>
      <c r="N14" s="16">
        <v>27752.720000000001</v>
      </c>
      <c r="O14" s="11"/>
      <c r="P14" s="11"/>
      <c r="Q14" s="11"/>
      <c r="R14" s="23">
        <f t="shared" si="2"/>
        <v>241806.40000000002</v>
      </c>
    </row>
    <row r="15" spans="3:19" x14ac:dyDescent="0.25">
      <c r="C15" s="3" t="s">
        <v>7</v>
      </c>
      <c r="D15" s="4">
        <f>SUM(D16:D24)</f>
        <v>7943720</v>
      </c>
      <c r="E15" s="4"/>
      <c r="F15" s="14">
        <f>F16+F17+F18+F19+F20+F21+F22+F23+F24</f>
        <v>99700</v>
      </c>
      <c r="G15" s="14">
        <f t="shared" ref="G15:M15" si="3">SUM(G16:G24)</f>
        <v>33186.660000000003</v>
      </c>
      <c r="H15" s="14">
        <f t="shared" si="3"/>
        <v>1017900.1599999999</v>
      </c>
      <c r="I15" s="14">
        <f t="shared" si="3"/>
        <v>130943.33</v>
      </c>
      <c r="J15" s="14">
        <f t="shared" si="3"/>
        <v>402056.23</v>
      </c>
      <c r="K15" s="14">
        <f t="shared" si="3"/>
        <v>687102.83000000007</v>
      </c>
      <c r="L15" s="14">
        <f t="shared" si="3"/>
        <v>479643.33</v>
      </c>
      <c r="M15" s="14">
        <f t="shared" si="3"/>
        <v>-68356.67</v>
      </c>
      <c r="N15" s="14">
        <f t="shared" ref="N15:Q15" si="4">SUM(N16:N24)</f>
        <v>481643.33</v>
      </c>
      <c r="O15" s="14">
        <f t="shared" si="4"/>
        <v>0</v>
      </c>
      <c r="P15" s="14">
        <f t="shared" si="4"/>
        <v>0</v>
      </c>
      <c r="Q15" s="14">
        <f t="shared" si="4"/>
        <v>0</v>
      </c>
      <c r="R15" s="23">
        <f t="shared" si="2"/>
        <v>3263819.2</v>
      </c>
    </row>
    <row r="16" spans="3:19" x14ac:dyDescent="0.25">
      <c r="C16" s="5" t="s">
        <v>8</v>
      </c>
      <c r="D16" s="6">
        <v>0</v>
      </c>
      <c r="E16" s="6"/>
      <c r="F16" s="14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R16" s="23">
        <f t="shared" si="2"/>
        <v>0</v>
      </c>
    </row>
    <row r="17" spans="3:18" x14ac:dyDescent="0.25">
      <c r="C17" s="5" t="s">
        <v>9</v>
      </c>
      <c r="D17" s="15">
        <v>200000</v>
      </c>
      <c r="E17" s="6"/>
      <c r="F17" s="11">
        <v>0</v>
      </c>
      <c r="G17" s="11">
        <v>0</v>
      </c>
      <c r="H17" s="11">
        <v>0</v>
      </c>
      <c r="I17" s="11">
        <v>0</v>
      </c>
      <c r="J17" s="11">
        <v>31000</v>
      </c>
      <c r="K17" s="11">
        <v>0</v>
      </c>
      <c r="L17" s="11">
        <v>0</v>
      </c>
      <c r="M17" s="11">
        <v>0</v>
      </c>
      <c r="N17" s="18">
        <v>0</v>
      </c>
      <c r="Q17" s="17"/>
      <c r="R17" s="23">
        <f t="shared" si="2"/>
        <v>31000</v>
      </c>
    </row>
    <row r="18" spans="3:18" x14ac:dyDescent="0.25">
      <c r="C18" s="5" t="s">
        <v>10</v>
      </c>
      <c r="D18" s="15">
        <v>802800</v>
      </c>
      <c r="E18" s="6"/>
      <c r="F18" s="11">
        <v>14700</v>
      </c>
      <c r="G18" s="20">
        <v>14700</v>
      </c>
      <c r="H18" s="11">
        <v>14700</v>
      </c>
      <c r="I18" s="11">
        <v>14700</v>
      </c>
      <c r="J18" s="20">
        <v>120800</v>
      </c>
      <c r="K18" s="11">
        <v>29400</v>
      </c>
      <c r="L18" s="11">
        <v>29400</v>
      </c>
      <c r="M18" s="11">
        <v>29400</v>
      </c>
      <c r="N18" s="11">
        <v>29400</v>
      </c>
      <c r="O18" s="11"/>
      <c r="P18" s="11"/>
      <c r="Q18" s="18"/>
      <c r="R18" s="23">
        <f t="shared" si="2"/>
        <v>297200</v>
      </c>
    </row>
    <row r="19" spans="3:18" x14ac:dyDescent="0.25">
      <c r="C19" s="5" t="s">
        <v>11</v>
      </c>
      <c r="D19" s="15">
        <v>800000</v>
      </c>
      <c r="E19" s="6"/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20">
        <v>180000</v>
      </c>
      <c r="L19" s="11">
        <v>0</v>
      </c>
      <c r="M19" s="11">
        <v>0</v>
      </c>
      <c r="N19" s="11">
        <v>0</v>
      </c>
      <c r="R19" s="23">
        <f t="shared" si="2"/>
        <v>180000</v>
      </c>
    </row>
    <row r="20" spans="3:18" x14ac:dyDescent="0.25">
      <c r="C20" s="5" t="s">
        <v>12</v>
      </c>
      <c r="D20" s="15">
        <v>960920</v>
      </c>
      <c r="E20" s="6"/>
      <c r="F20" s="11">
        <v>0</v>
      </c>
      <c r="G20" s="11">
        <v>18486.66</v>
      </c>
      <c r="H20" s="11">
        <v>9243.33</v>
      </c>
      <c r="I20" s="11">
        <v>9243.33</v>
      </c>
      <c r="J20" s="11">
        <v>9243.33</v>
      </c>
      <c r="K20" s="20">
        <v>320202.83</v>
      </c>
      <c r="L20" s="11">
        <v>9243.33</v>
      </c>
      <c r="M20" s="11">
        <v>9243.33</v>
      </c>
      <c r="N20" s="11">
        <v>9243.33</v>
      </c>
      <c r="O20" s="11"/>
      <c r="P20" s="11"/>
      <c r="Q20" s="11"/>
      <c r="R20" s="23">
        <f t="shared" si="2"/>
        <v>394149.47000000009</v>
      </c>
    </row>
    <row r="21" spans="3:18" x14ac:dyDescent="0.25">
      <c r="C21" s="5" t="s">
        <v>13</v>
      </c>
      <c r="D21" s="6">
        <v>0</v>
      </c>
      <c r="E21" s="6"/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R21" s="23">
        <f t="shared" si="2"/>
        <v>0</v>
      </c>
    </row>
    <row r="22" spans="3:18" x14ac:dyDescent="0.25">
      <c r="C22" s="5" t="s">
        <v>14</v>
      </c>
      <c r="D22" s="15">
        <v>1600000</v>
      </c>
      <c r="E22" s="6"/>
      <c r="F22" s="11">
        <v>0</v>
      </c>
      <c r="G22" s="16">
        <v>0</v>
      </c>
      <c r="H22" s="20">
        <v>549998.34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R22" s="23">
        <f t="shared" si="2"/>
        <v>549998.34</v>
      </c>
    </row>
    <row r="23" spans="3:18" x14ac:dyDescent="0.25">
      <c r="C23" s="5" t="s">
        <v>15</v>
      </c>
      <c r="D23" s="15">
        <v>3380000</v>
      </c>
      <c r="E23" s="6"/>
      <c r="F23" s="11">
        <v>85000</v>
      </c>
      <c r="G23" s="11">
        <v>0</v>
      </c>
      <c r="H23" s="20">
        <v>381005.49</v>
      </c>
      <c r="I23" s="20">
        <v>107000</v>
      </c>
      <c r="J23" s="20">
        <v>198886.9</v>
      </c>
      <c r="K23" s="20">
        <v>157500</v>
      </c>
      <c r="L23" s="20">
        <v>441000</v>
      </c>
      <c r="M23" s="11">
        <v>-107000</v>
      </c>
      <c r="N23" s="20">
        <v>443000</v>
      </c>
      <c r="O23" s="11"/>
      <c r="P23" s="11"/>
      <c r="Q23" s="11"/>
      <c r="R23" s="23">
        <f t="shared" si="2"/>
        <v>1706392.3900000001</v>
      </c>
    </row>
    <row r="24" spans="3:18" x14ac:dyDescent="0.25">
      <c r="C24" s="5" t="s">
        <v>16</v>
      </c>
      <c r="D24" s="15">
        <v>200000</v>
      </c>
      <c r="E24" s="6"/>
      <c r="F24" s="11">
        <v>0</v>
      </c>
      <c r="G24" s="11">
        <v>0</v>
      </c>
      <c r="H24" s="20">
        <v>62953</v>
      </c>
      <c r="I24" s="11">
        <v>0</v>
      </c>
      <c r="J24" s="20">
        <v>42126</v>
      </c>
      <c r="K24" s="11">
        <v>0</v>
      </c>
      <c r="L24" s="11">
        <v>0</v>
      </c>
      <c r="M24" s="11">
        <v>0</v>
      </c>
      <c r="N24" s="11">
        <v>0</v>
      </c>
      <c r="O24" s="16"/>
      <c r="Q24" s="16"/>
      <c r="R24" s="23">
        <f t="shared" si="2"/>
        <v>105079</v>
      </c>
    </row>
    <row r="25" spans="3:18" x14ac:dyDescent="0.25">
      <c r="C25" s="3" t="s">
        <v>17</v>
      </c>
      <c r="D25" s="4">
        <f>SUM(D26:D34)</f>
        <v>7468134</v>
      </c>
      <c r="E25" s="4"/>
      <c r="F25" s="14">
        <f>SUM(F26:F50)</f>
        <v>189888</v>
      </c>
      <c r="G25" s="12">
        <f t="shared" ref="G25:M25" si="5">SUM(G26:G34)</f>
        <v>539888</v>
      </c>
      <c r="H25" s="12">
        <f t="shared" si="5"/>
        <v>788663.42999999993</v>
      </c>
      <c r="I25" s="12">
        <f t="shared" si="5"/>
        <v>364888</v>
      </c>
      <c r="J25" s="14">
        <f t="shared" si="5"/>
        <v>503656</v>
      </c>
      <c r="K25" s="12">
        <f t="shared" si="5"/>
        <v>907715.34</v>
      </c>
      <c r="L25" s="12">
        <f t="shared" si="5"/>
        <v>598887.96</v>
      </c>
      <c r="M25" s="14">
        <f t="shared" si="5"/>
        <v>458800.54</v>
      </c>
      <c r="N25" s="14">
        <f t="shared" ref="N25:Q25" si="6">SUM(N26:N34)</f>
        <v>364888</v>
      </c>
      <c r="O25" s="12">
        <f t="shared" si="6"/>
        <v>0</v>
      </c>
      <c r="P25" s="12">
        <f t="shared" si="6"/>
        <v>0</v>
      </c>
      <c r="Q25" s="12">
        <f t="shared" si="6"/>
        <v>0</v>
      </c>
      <c r="R25" s="23">
        <f t="shared" si="2"/>
        <v>4717275.2699999996</v>
      </c>
    </row>
    <row r="26" spans="3:18" x14ac:dyDescent="0.25">
      <c r="C26" s="5" t="s">
        <v>18</v>
      </c>
      <c r="D26" s="15">
        <v>2290000</v>
      </c>
      <c r="E26" s="6"/>
      <c r="F26" s="13">
        <v>189888</v>
      </c>
      <c r="G26" s="20">
        <v>189888</v>
      </c>
      <c r="H26" s="11">
        <v>189888</v>
      </c>
      <c r="I26" s="11">
        <v>189888</v>
      </c>
      <c r="J26" s="11">
        <v>189888</v>
      </c>
      <c r="K26" s="20">
        <v>389757.18</v>
      </c>
      <c r="L26" s="20">
        <v>274168</v>
      </c>
      <c r="M26" s="11">
        <v>189888</v>
      </c>
      <c r="N26" s="11">
        <v>189888</v>
      </c>
      <c r="O26" s="11"/>
      <c r="P26" s="11"/>
      <c r="Q26" s="16"/>
      <c r="R26" s="23">
        <f t="shared" si="2"/>
        <v>1993141.18</v>
      </c>
    </row>
    <row r="27" spans="3:18" x14ac:dyDescent="0.25">
      <c r="C27" s="5" t="s">
        <v>19</v>
      </c>
      <c r="D27" s="15">
        <v>580000</v>
      </c>
      <c r="E27" s="6"/>
      <c r="F27" s="11">
        <v>0</v>
      </c>
      <c r="G27" s="11">
        <v>0</v>
      </c>
      <c r="H27" s="11">
        <v>0</v>
      </c>
      <c r="I27" s="11">
        <v>0</v>
      </c>
      <c r="J27" s="20">
        <v>138768</v>
      </c>
      <c r="K27" s="20">
        <v>45673.25</v>
      </c>
      <c r="L27" s="11">
        <v>0</v>
      </c>
      <c r="M27" s="11">
        <v>0</v>
      </c>
      <c r="N27" s="11">
        <v>0</v>
      </c>
      <c r="Q27" s="16"/>
      <c r="R27" s="23">
        <f t="shared" si="2"/>
        <v>184441.25</v>
      </c>
    </row>
    <row r="28" spans="3:18" x14ac:dyDescent="0.25">
      <c r="C28" s="5" t="s">
        <v>20</v>
      </c>
      <c r="D28" s="15">
        <v>330000</v>
      </c>
      <c r="E28" s="6"/>
      <c r="F28" s="11">
        <v>0</v>
      </c>
      <c r="G28" s="11">
        <v>0</v>
      </c>
      <c r="H28" s="20">
        <v>27585.45</v>
      </c>
      <c r="I28" s="11">
        <v>0</v>
      </c>
      <c r="J28" s="11">
        <v>0</v>
      </c>
      <c r="K28" s="20">
        <v>31948.5</v>
      </c>
      <c r="L28" s="11">
        <v>0</v>
      </c>
      <c r="M28" s="11">
        <v>0</v>
      </c>
      <c r="N28" s="11">
        <v>0</v>
      </c>
      <c r="P28" s="11"/>
      <c r="Q28" s="16"/>
      <c r="R28" s="23">
        <f t="shared" si="2"/>
        <v>59533.95</v>
      </c>
    </row>
    <row r="29" spans="3:18" x14ac:dyDescent="0.25">
      <c r="C29" s="5" t="s">
        <v>21</v>
      </c>
      <c r="D29" s="6">
        <v>50000</v>
      </c>
      <c r="E29" s="6"/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R29" s="23">
        <f t="shared" si="2"/>
        <v>0</v>
      </c>
    </row>
    <row r="30" spans="3:18" x14ac:dyDescent="0.25">
      <c r="C30" s="5" t="s">
        <v>22</v>
      </c>
      <c r="D30" s="15">
        <v>160256</v>
      </c>
      <c r="E30" s="6"/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20">
        <v>18739.72</v>
      </c>
      <c r="L30" s="16">
        <v>37707.800000000003</v>
      </c>
      <c r="M30" s="11">
        <v>0</v>
      </c>
      <c r="N30" s="11">
        <v>0</v>
      </c>
      <c r="Q30" s="16"/>
      <c r="R30" s="23">
        <f t="shared" si="2"/>
        <v>56447.520000000004</v>
      </c>
    </row>
    <row r="31" spans="3:18" x14ac:dyDescent="0.25">
      <c r="C31" s="5" t="s">
        <v>23</v>
      </c>
      <c r="D31" s="15">
        <v>485000</v>
      </c>
      <c r="E31" s="6"/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20">
        <v>9285.7000000000007</v>
      </c>
      <c r="L31" s="11">
        <v>0</v>
      </c>
      <c r="M31" s="11">
        <v>3422</v>
      </c>
      <c r="N31" s="11">
        <v>0</v>
      </c>
      <c r="Q31" s="16"/>
      <c r="R31" s="23">
        <f t="shared" si="2"/>
        <v>12707.7</v>
      </c>
    </row>
    <row r="32" spans="3:18" x14ac:dyDescent="0.25">
      <c r="C32" s="5" t="s">
        <v>24</v>
      </c>
      <c r="D32" s="15">
        <v>2392878</v>
      </c>
      <c r="E32" s="6"/>
      <c r="F32" s="16">
        <v>0</v>
      </c>
      <c r="G32" s="20">
        <v>350000</v>
      </c>
      <c r="H32" s="11">
        <v>175000</v>
      </c>
      <c r="I32" s="11">
        <v>175000</v>
      </c>
      <c r="J32" s="11">
        <v>175000</v>
      </c>
      <c r="K32" s="20">
        <v>182495.35999999999</v>
      </c>
      <c r="L32" s="16">
        <v>179708.2</v>
      </c>
      <c r="M32" s="11">
        <v>175000</v>
      </c>
      <c r="N32" s="11">
        <v>175000</v>
      </c>
      <c r="O32" s="11"/>
      <c r="P32" s="11"/>
      <c r="Q32" s="16"/>
      <c r="R32" s="23">
        <f t="shared" si="2"/>
        <v>1587203.5599999998</v>
      </c>
    </row>
    <row r="33" spans="3:18" x14ac:dyDescent="0.25">
      <c r="C33" s="5" t="s">
        <v>25</v>
      </c>
      <c r="D33" s="6">
        <v>0</v>
      </c>
      <c r="E33" s="6"/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R33" s="23">
        <f t="shared" si="2"/>
        <v>0</v>
      </c>
    </row>
    <row r="34" spans="3:18" x14ac:dyDescent="0.25">
      <c r="C34" s="5" t="s">
        <v>26</v>
      </c>
      <c r="D34" s="15">
        <v>1180000</v>
      </c>
      <c r="E34" s="6"/>
      <c r="F34" s="11">
        <v>0</v>
      </c>
      <c r="G34" s="11">
        <v>0</v>
      </c>
      <c r="H34" s="11">
        <v>396189.98</v>
      </c>
      <c r="I34" s="11">
        <v>0</v>
      </c>
      <c r="J34" s="11">
        <v>0</v>
      </c>
      <c r="K34" s="20">
        <v>229815.63</v>
      </c>
      <c r="L34" s="16">
        <v>107303.96</v>
      </c>
      <c r="M34" s="11">
        <v>90490.54</v>
      </c>
      <c r="N34" s="11">
        <v>0</v>
      </c>
      <c r="P34" s="11"/>
      <c r="Q34" s="16"/>
      <c r="R34" s="23">
        <f t="shared" si="2"/>
        <v>823800.11</v>
      </c>
    </row>
    <row r="35" spans="3:18" x14ac:dyDescent="0.25">
      <c r="C35" s="3" t="s">
        <v>27</v>
      </c>
      <c r="D35" s="4">
        <f>D36+D37+D38+D39+D40+D41+D42+D43+D44+D45+D46+D47+D48+D49+D50</f>
        <v>0</v>
      </c>
      <c r="E35" s="4"/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R35" s="23">
        <f t="shared" si="2"/>
        <v>0</v>
      </c>
    </row>
    <row r="36" spans="3:18" x14ac:dyDescent="0.25">
      <c r="C36" s="5" t="s">
        <v>28</v>
      </c>
      <c r="D36" s="6">
        <v>0</v>
      </c>
      <c r="E36" s="6"/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R36" s="23">
        <f t="shared" si="2"/>
        <v>0</v>
      </c>
    </row>
    <row r="37" spans="3:18" x14ac:dyDescent="0.25">
      <c r="C37" s="5" t="s">
        <v>29</v>
      </c>
      <c r="D37" s="6">
        <v>0</v>
      </c>
      <c r="E37" s="6"/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R37" s="23">
        <f t="shared" si="2"/>
        <v>0</v>
      </c>
    </row>
    <row r="38" spans="3:18" x14ac:dyDescent="0.25">
      <c r="C38" s="5" t="s">
        <v>30</v>
      </c>
      <c r="D38" s="6">
        <v>0</v>
      </c>
      <c r="E38" s="6"/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R38" s="23">
        <f t="shared" si="2"/>
        <v>0</v>
      </c>
    </row>
    <row r="39" spans="3:18" x14ac:dyDescent="0.25">
      <c r="C39" s="5" t="s">
        <v>31</v>
      </c>
      <c r="D39" s="6">
        <v>0</v>
      </c>
      <c r="E39" s="6"/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R39" s="23">
        <f t="shared" si="2"/>
        <v>0</v>
      </c>
    </row>
    <row r="40" spans="3:18" x14ac:dyDescent="0.25">
      <c r="C40" s="5" t="s">
        <v>32</v>
      </c>
      <c r="D40" s="6">
        <v>0</v>
      </c>
      <c r="E40" s="6"/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R40" s="23">
        <f t="shared" si="2"/>
        <v>0</v>
      </c>
    </row>
    <row r="41" spans="3:18" x14ac:dyDescent="0.25">
      <c r="C41" s="5" t="s">
        <v>33</v>
      </c>
      <c r="D41" s="6">
        <v>0</v>
      </c>
      <c r="E41" s="6"/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R41" s="23">
        <f t="shared" si="2"/>
        <v>0</v>
      </c>
    </row>
    <row r="42" spans="3:18" x14ac:dyDescent="0.25">
      <c r="C42" s="5" t="s">
        <v>34</v>
      </c>
      <c r="D42" s="6">
        <v>0</v>
      </c>
      <c r="E42" s="6"/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R42" s="23">
        <f t="shared" si="2"/>
        <v>0</v>
      </c>
    </row>
    <row r="43" spans="3:18" x14ac:dyDescent="0.25">
      <c r="C43" s="5" t="s">
        <v>35</v>
      </c>
      <c r="D43" s="6">
        <v>0</v>
      </c>
      <c r="E43" s="6"/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R43" s="23">
        <f t="shared" si="2"/>
        <v>0</v>
      </c>
    </row>
    <row r="44" spans="3:18" x14ac:dyDescent="0.25">
      <c r="C44" s="3" t="s">
        <v>36</v>
      </c>
      <c r="D44" s="4">
        <v>0</v>
      </c>
      <c r="E44" s="4"/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/>
      <c r="L44" s="11">
        <v>0</v>
      </c>
      <c r="M44" s="11">
        <v>0</v>
      </c>
      <c r="N44" s="11">
        <v>0</v>
      </c>
      <c r="R44" s="23">
        <f t="shared" si="2"/>
        <v>0</v>
      </c>
    </row>
    <row r="45" spans="3:18" x14ac:dyDescent="0.25">
      <c r="C45" s="5" t="s">
        <v>37</v>
      </c>
      <c r="D45" s="6">
        <v>0</v>
      </c>
      <c r="E45" s="6"/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R45" s="23">
        <f t="shared" si="2"/>
        <v>0</v>
      </c>
    </row>
    <row r="46" spans="3:18" x14ac:dyDescent="0.25">
      <c r="C46" s="5" t="s">
        <v>38</v>
      </c>
      <c r="D46" s="6">
        <v>0</v>
      </c>
      <c r="E46" s="6"/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R46" s="23">
        <f t="shared" si="2"/>
        <v>0</v>
      </c>
    </row>
    <row r="47" spans="3:18" x14ac:dyDescent="0.25">
      <c r="C47" s="5" t="s">
        <v>39</v>
      </c>
      <c r="D47" s="6">
        <v>0</v>
      </c>
      <c r="E47" s="6"/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R47" s="23">
        <f t="shared" si="2"/>
        <v>0</v>
      </c>
    </row>
    <row r="48" spans="3:18" x14ac:dyDescent="0.25">
      <c r="C48" s="5" t="s">
        <v>40</v>
      </c>
      <c r="D48" s="6">
        <v>0</v>
      </c>
      <c r="E48" s="6"/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R48" s="23">
        <f t="shared" si="2"/>
        <v>0</v>
      </c>
    </row>
    <row r="49" spans="3:18" x14ac:dyDescent="0.25">
      <c r="C49" s="5" t="s">
        <v>41</v>
      </c>
      <c r="D49" s="6">
        <v>0</v>
      </c>
      <c r="E49" s="6"/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R49" s="23">
        <f t="shared" si="2"/>
        <v>0</v>
      </c>
    </row>
    <row r="50" spans="3:18" x14ac:dyDescent="0.25">
      <c r="C50" s="5" t="s">
        <v>42</v>
      </c>
      <c r="D50" s="6">
        <v>0</v>
      </c>
      <c r="E50" s="6"/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R50" s="23">
        <f t="shared" si="2"/>
        <v>0</v>
      </c>
    </row>
    <row r="51" spans="3:18" x14ac:dyDescent="0.25">
      <c r="C51" s="3" t="s">
        <v>43</v>
      </c>
      <c r="D51" s="4">
        <f>SUM(D52:D60)</f>
        <v>930000</v>
      </c>
      <c r="E51" s="4"/>
      <c r="F51" s="4">
        <f t="shared" ref="F51" si="7">SUM(F52:F60)</f>
        <v>0</v>
      </c>
      <c r="G51" s="11">
        <f>SUM(G52:G60)</f>
        <v>0</v>
      </c>
      <c r="H51" s="14">
        <f>SUM(H52:H60)</f>
        <v>479079.96</v>
      </c>
      <c r="I51" s="14">
        <f>SUM(I52:I60)</f>
        <v>0</v>
      </c>
      <c r="J51" s="14">
        <f>SUM(J52:J60)</f>
        <v>0</v>
      </c>
      <c r="K51" s="11"/>
      <c r="L51" s="11">
        <v>0</v>
      </c>
      <c r="M51" s="14">
        <f>SUM(M52:M64)</f>
        <v>316712</v>
      </c>
      <c r="N51" s="14">
        <f>SUM(N52:N64)</f>
        <v>0</v>
      </c>
      <c r="O51" s="12">
        <f>SUM(O52:O64)</f>
        <v>0</v>
      </c>
      <c r="P51" s="12">
        <f>SUM(P52:P64)</f>
        <v>0</v>
      </c>
      <c r="Q51" s="12">
        <f>SUM(Q52:Q64)</f>
        <v>0</v>
      </c>
      <c r="R51" s="23">
        <f t="shared" si="2"/>
        <v>795791.96</v>
      </c>
    </row>
    <row r="52" spans="3:18" x14ac:dyDescent="0.25">
      <c r="C52" s="5" t="s">
        <v>44</v>
      </c>
      <c r="D52" s="6">
        <v>600000</v>
      </c>
      <c r="E52" s="6"/>
      <c r="F52" s="11">
        <v>0</v>
      </c>
      <c r="G52" s="11">
        <v>0</v>
      </c>
      <c r="H52" s="20">
        <v>388042.96</v>
      </c>
      <c r="I52" s="11">
        <v>0</v>
      </c>
      <c r="J52" s="11">
        <v>0</v>
      </c>
      <c r="K52" s="11">
        <v>0</v>
      </c>
      <c r="L52" s="11"/>
      <c r="M52" s="11">
        <v>316712</v>
      </c>
      <c r="N52" s="11">
        <v>0</v>
      </c>
      <c r="P52" s="11"/>
      <c r="Q52" s="16"/>
      <c r="R52" s="23">
        <f t="shared" si="2"/>
        <v>704754.96</v>
      </c>
    </row>
    <row r="53" spans="3:18" x14ac:dyDescent="0.25">
      <c r="C53" s="5" t="s">
        <v>45</v>
      </c>
      <c r="D53" s="6">
        <v>100000</v>
      </c>
      <c r="E53" s="6"/>
      <c r="F53" s="11">
        <v>0</v>
      </c>
      <c r="G53" s="11">
        <v>0</v>
      </c>
      <c r="H53" s="11">
        <v>91037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P53" s="11"/>
      <c r="Q53" s="16"/>
      <c r="R53" s="23">
        <f t="shared" si="2"/>
        <v>91037</v>
      </c>
    </row>
    <row r="54" spans="3:18" x14ac:dyDescent="0.25">
      <c r="C54" s="5" t="s">
        <v>46</v>
      </c>
      <c r="D54" s="6">
        <v>0</v>
      </c>
      <c r="E54" s="6"/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P54" s="11"/>
      <c r="R54" s="23">
        <f t="shared" si="2"/>
        <v>0</v>
      </c>
    </row>
    <row r="55" spans="3:18" x14ac:dyDescent="0.25">
      <c r="C55" s="5" t="s">
        <v>47</v>
      </c>
      <c r="D55" s="6">
        <v>0</v>
      </c>
      <c r="E55" s="6"/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P55" s="11"/>
      <c r="R55" s="23">
        <f t="shared" si="2"/>
        <v>0</v>
      </c>
    </row>
    <row r="56" spans="3:18" x14ac:dyDescent="0.25">
      <c r="C56" s="5" t="s">
        <v>48</v>
      </c>
      <c r="D56" s="6">
        <v>230000</v>
      </c>
      <c r="E56" s="6"/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R56" s="23">
        <f t="shared" si="2"/>
        <v>0</v>
      </c>
    </row>
    <row r="57" spans="3:18" x14ac:dyDescent="0.25">
      <c r="C57" s="5" t="s">
        <v>49</v>
      </c>
      <c r="D57" s="6">
        <v>0</v>
      </c>
      <c r="E57" s="6"/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R57" s="23">
        <f t="shared" si="2"/>
        <v>0</v>
      </c>
    </row>
    <row r="58" spans="3:18" x14ac:dyDescent="0.25">
      <c r="C58" s="5" t="s">
        <v>50</v>
      </c>
      <c r="D58" s="6">
        <v>0</v>
      </c>
      <c r="E58" s="6"/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R58" s="23">
        <f t="shared" si="2"/>
        <v>0</v>
      </c>
    </row>
    <row r="59" spans="3:18" x14ac:dyDescent="0.25">
      <c r="C59" s="5" t="s">
        <v>51</v>
      </c>
      <c r="D59" s="6">
        <v>0</v>
      </c>
      <c r="E59" s="6"/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R59" s="23">
        <f t="shared" si="2"/>
        <v>0</v>
      </c>
    </row>
    <row r="60" spans="3:18" x14ac:dyDescent="0.25">
      <c r="C60" s="5" t="s">
        <v>52</v>
      </c>
      <c r="D60" s="6">
        <v>0</v>
      </c>
      <c r="E60" s="6"/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R60" s="23">
        <f t="shared" si="2"/>
        <v>0</v>
      </c>
    </row>
    <row r="61" spans="3:18" x14ac:dyDescent="0.25">
      <c r="C61" s="3" t="s">
        <v>53</v>
      </c>
      <c r="D61" s="4"/>
      <c r="E61" s="4"/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/>
      <c r="L61" s="11">
        <v>0</v>
      </c>
      <c r="M61" s="11">
        <v>0</v>
      </c>
      <c r="N61" s="11">
        <v>0</v>
      </c>
      <c r="R61" s="23">
        <f t="shared" si="2"/>
        <v>0</v>
      </c>
    </row>
    <row r="62" spans="3:18" x14ac:dyDescent="0.25">
      <c r="C62" s="5" t="s">
        <v>54</v>
      </c>
      <c r="D62" s="6">
        <v>0</v>
      </c>
      <c r="E62" s="6"/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R62" s="23">
        <f t="shared" si="2"/>
        <v>0</v>
      </c>
    </row>
    <row r="63" spans="3:18" x14ac:dyDescent="0.25">
      <c r="C63" s="5" t="s">
        <v>55</v>
      </c>
      <c r="D63" s="6">
        <v>0</v>
      </c>
      <c r="E63" s="6"/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R63" s="23">
        <f t="shared" si="2"/>
        <v>0</v>
      </c>
    </row>
    <row r="64" spans="3:18" x14ac:dyDescent="0.25">
      <c r="C64" s="5" t="s">
        <v>56</v>
      </c>
      <c r="D64" s="6">
        <v>0</v>
      </c>
      <c r="E64" s="6"/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R64" s="23">
        <f t="shared" si="2"/>
        <v>0</v>
      </c>
    </row>
    <row r="65" spans="3:18" x14ac:dyDescent="0.25">
      <c r="C65" s="5" t="s">
        <v>57</v>
      </c>
      <c r="D65" s="6">
        <v>0</v>
      </c>
      <c r="E65" s="6"/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R65" s="23">
        <f t="shared" si="2"/>
        <v>0</v>
      </c>
    </row>
    <row r="66" spans="3:18" x14ac:dyDescent="0.25">
      <c r="C66" s="3" t="s">
        <v>58</v>
      </c>
      <c r="D66" s="4"/>
      <c r="E66" s="4"/>
      <c r="F66" s="11"/>
      <c r="G66" s="11">
        <v>0</v>
      </c>
      <c r="H66" s="11"/>
      <c r="I66" s="11">
        <v>0</v>
      </c>
      <c r="J66" s="11">
        <v>0</v>
      </c>
      <c r="K66" s="11"/>
      <c r="L66" s="11">
        <v>0</v>
      </c>
      <c r="M66" s="11">
        <v>0</v>
      </c>
      <c r="N66" s="11">
        <v>0</v>
      </c>
      <c r="R66" s="23">
        <f t="shared" si="2"/>
        <v>0</v>
      </c>
    </row>
    <row r="67" spans="3:18" x14ac:dyDescent="0.25">
      <c r="C67" s="5" t="s">
        <v>59</v>
      </c>
      <c r="D67" s="6">
        <v>0</v>
      </c>
      <c r="E67" s="6"/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R67" s="23">
        <f t="shared" si="2"/>
        <v>0</v>
      </c>
    </row>
    <row r="68" spans="3:18" x14ac:dyDescent="0.25">
      <c r="C68" s="5" t="s">
        <v>60</v>
      </c>
      <c r="D68" s="6">
        <v>0</v>
      </c>
      <c r="E68" s="6"/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R68" s="23">
        <f t="shared" si="2"/>
        <v>0</v>
      </c>
    </row>
    <row r="69" spans="3:18" x14ac:dyDescent="0.25">
      <c r="C69" s="3" t="s">
        <v>61</v>
      </c>
      <c r="D69" s="4">
        <v>0</v>
      </c>
      <c r="E69" s="4"/>
      <c r="F69" s="11">
        <v>0</v>
      </c>
      <c r="G69" s="11">
        <v>0</v>
      </c>
      <c r="H69" s="11"/>
      <c r="I69" s="11">
        <v>0</v>
      </c>
      <c r="J69" s="11">
        <v>0</v>
      </c>
      <c r="K69" s="11"/>
      <c r="L69" s="11">
        <v>0</v>
      </c>
      <c r="M69" s="11">
        <v>0</v>
      </c>
      <c r="N69" s="11">
        <v>0</v>
      </c>
      <c r="R69" s="23">
        <f t="shared" si="2"/>
        <v>0</v>
      </c>
    </row>
    <row r="70" spans="3:18" x14ac:dyDescent="0.25">
      <c r="C70" s="5" t="s">
        <v>62</v>
      </c>
      <c r="D70" s="6">
        <v>0</v>
      </c>
      <c r="E70" s="6"/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R70" s="23">
        <f t="shared" si="2"/>
        <v>0</v>
      </c>
    </row>
    <row r="71" spans="3:18" x14ac:dyDescent="0.25">
      <c r="C71" s="5" t="s">
        <v>63</v>
      </c>
      <c r="D71" s="6">
        <v>0</v>
      </c>
      <c r="E71" s="6"/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R71" s="23">
        <f t="shared" si="2"/>
        <v>0</v>
      </c>
    </row>
    <row r="72" spans="3:18" x14ac:dyDescent="0.25">
      <c r="C72" s="5" t="s">
        <v>64</v>
      </c>
      <c r="D72" s="6">
        <v>0</v>
      </c>
      <c r="E72" s="6"/>
      <c r="F72" s="11">
        <v>0</v>
      </c>
      <c r="G72" s="11">
        <v>0</v>
      </c>
      <c r="H72" s="11">
        <v>0</v>
      </c>
      <c r="I72" s="11"/>
      <c r="J72" s="11">
        <v>0</v>
      </c>
      <c r="K72" s="11">
        <v>0</v>
      </c>
      <c r="L72" s="11">
        <v>0</v>
      </c>
      <c r="M72" s="11">
        <v>0</v>
      </c>
      <c r="N72" s="11">
        <v>0</v>
      </c>
      <c r="R72" s="23">
        <f t="shared" si="2"/>
        <v>0</v>
      </c>
    </row>
    <row r="73" spans="3:18" x14ac:dyDescent="0.25">
      <c r="C73" s="1" t="s">
        <v>67</v>
      </c>
      <c r="D73" s="2"/>
      <c r="E73" s="2"/>
      <c r="F73" s="19"/>
      <c r="G73" s="19"/>
      <c r="H73" s="19"/>
      <c r="I73" s="19"/>
      <c r="J73" s="19"/>
      <c r="K73" s="19"/>
      <c r="L73" s="19">
        <v>0</v>
      </c>
      <c r="M73" s="19">
        <v>0</v>
      </c>
      <c r="N73" s="19">
        <v>0</v>
      </c>
      <c r="O73" s="2"/>
      <c r="P73" s="2"/>
      <c r="Q73" s="2"/>
      <c r="R73" s="23">
        <f t="shared" si="2"/>
        <v>0</v>
      </c>
    </row>
    <row r="74" spans="3:18" x14ac:dyDescent="0.25">
      <c r="C74" s="3" t="s">
        <v>68</v>
      </c>
      <c r="D74" s="4"/>
      <c r="E74" s="4"/>
      <c r="F74" s="11"/>
      <c r="G74" s="11"/>
      <c r="H74" s="11"/>
      <c r="I74" s="11"/>
      <c r="J74" s="11">
        <v>0</v>
      </c>
      <c r="K74" s="11"/>
      <c r="L74" s="11"/>
      <c r="M74" s="11"/>
      <c r="N74" s="11"/>
      <c r="R74" s="23">
        <f t="shared" ref="R74:R82" si="8">SUM(F74:Q74)</f>
        <v>0</v>
      </c>
    </row>
    <row r="75" spans="3:18" x14ac:dyDescent="0.25">
      <c r="C75" s="5" t="s">
        <v>69</v>
      </c>
      <c r="D75" s="6">
        <v>0</v>
      </c>
      <c r="E75" s="6"/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R75" s="23">
        <f t="shared" si="8"/>
        <v>0</v>
      </c>
    </row>
    <row r="76" spans="3:18" x14ac:dyDescent="0.25">
      <c r="C76" s="5" t="s">
        <v>70</v>
      </c>
      <c r="D76" s="6">
        <v>0</v>
      </c>
      <c r="E76" s="6"/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R76" s="23">
        <f t="shared" si="8"/>
        <v>0</v>
      </c>
    </row>
    <row r="77" spans="3:18" x14ac:dyDescent="0.25">
      <c r="C77" s="3" t="s">
        <v>71</v>
      </c>
      <c r="D77" s="4"/>
      <c r="E77" s="4"/>
      <c r="F77" s="11">
        <v>0</v>
      </c>
      <c r="G77" s="11">
        <v>0</v>
      </c>
      <c r="H77" s="11"/>
      <c r="I77" s="11">
        <v>0</v>
      </c>
      <c r="J77" s="11">
        <v>0</v>
      </c>
      <c r="K77" s="11"/>
      <c r="L77" s="11">
        <v>0</v>
      </c>
      <c r="M77" s="11">
        <v>0</v>
      </c>
      <c r="N77" s="11">
        <v>0</v>
      </c>
      <c r="R77" s="23">
        <f t="shared" si="8"/>
        <v>0</v>
      </c>
    </row>
    <row r="78" spans="3:18" x14ac:dyDescent="0.25">
      <c r="C78" s="5" t="s">
        <v>72</v>
      </c>
      <c r="D78" s="6">
        <v>0</v>
      </c>
      <c r="E78" s="6"/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R78" s="23">
        <f t="shared" si="8"/>
        <v>0</v>
      </c>
    </row>
    <row r="79" spans="3:18" x14ac:dyDescent="0.25">
      <c r="C79" s="5" t="s">
        <v>73</v>
      </c>
      <c r="D79" s="6">
        <v>0</v>
      </c>
      <c r="E79" s="6"/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R79" s="23">
        <f t="shared" si="8"/>
        <v>0</v>
      </c>
    </row>
    <row r="80" spans="3:18" x14ac:dyDescent="0.25">
      <c r="C80" s="3" t="s">
        <v>74</v>
      </c>
      <c r="D80" s="4">
        <v>0</v>
      </c>
      <c r="E80" s="4"/>
      <c r="F80" s="11">
        <v>0</v>
      </c>
      <c r="G80" s="11">
        <v>0</v>
      </c>
      <c r="H80" s="11"/>
      <c r="I80" s="11">
        <v>0</v>
      </c>
      <c r="J80" s="11">
        <v>0</v>
      </c>
      <c r="K80" s="11"/>
      <c r="L80" s="11">
        <v>0</v>
      </c>
      <c r="M80" s="11">
        <v>0</v>
      </c>
      <c r="N80" s="11">
        <v>0</v>
      </c>
      <c r="R80" s="23">
        <f t="shared" si="8"/>
        <v>0</v>
      </c>
    </row>
    <row r="81" spans="3:18" x14ac:dyDescent="0.25">
      <c r="C81" s="5" t="s">
        <v>75</v>
      </c>
      <c r="D81" s="6">
        <v>0</v>
      </c>
      <c r="E81" s="6"/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R81" s="23">
        <f t="shared" si="8"/>
        <v>0</v>
      </c>
    </row>
    <row r="82" spans="3:18" x14ac:dyDescent="0.25">
      <c r="C82" s="24" t="s">
        <v>65</v>
      </c>
      <c r="D82" s="25">
        <f>D9+D15+D25+D51</f>
        <v>35548457</v>
      </c>
      <c r="E82" s="26"/>
      <c r="F82" s="27">
        <f>F9+F15+F25+F35+F45+F51</f>
        <v>1685456.25</v>
      </c>
      <c r="G82" s="27">
        <f>G9+G15+G25</f>
        <v>1968942.91</v>
      </c>
      <c r="H82" s="27">
        <f>H9+H15+H25+H51</f>
        <v>3681511.8</v>
      </c>
      <c r="I82" s="27">
        <f t="shared" ref="I82:O82" si="9">I9+I15+I25+I51</f>
        <v>1821699.58</v>
      </c>
      <c r="J82" s="27">
        <f t="shared" si="9"/>
        <v>2337218.5</v>
      </c>
      <c r="K82" s="27">
        <f t="shared" si="9"/>
        <v>3010088.44</v>
      </c>
      <c r="L82" s="27">
        <f t="shared" si="9"/>
        <v>2493801.56</v>
      </c>
      <c r="M82" s="27">
        <f t="shared" si="9"/>
        <v>2122426.14</v>
      </c>
      <c r="N82" s="27">
        <f t="shared" si="9"/>
        <v>2192213.6</v>
      </c>
      <c r="O82" s="27">
        <f t="shared" si="9"/>
        <v>0</v>
      </c>
      <c r="P82" s="27">
        <f>P9+P15+P25+P51</f>
        <v>0</v>
      </c>
      <c r="Q82" s="27">
        <f>Q9+Q15+Q25+Q51</f>
        <v>0</v>
      </c>
      <c r="R82" s="27">
        <f t="shared" si="8"/>
        <v>21313358.780000001</v>
      </c>
    </row>
    <row r="86" spans="3:18" x14ac:dyDescent="0.25">
      <c r="C86" s="22" t="s">
        <v>99</v>
      </c>
      <c r="E86" s="43" t="s">
        <v>105</v>
      </c>
      <c r="F86" s="43"/>
      <c r="G86" s="43"/>
      <c r="H86" s="43"/>
      <c r="I86" s="43"/>
      <c r="M86" s="43" t="s">
        <v>107</v>
      </c>
      <c r="N86" s="43"/>
      <c r="O86" s="43"/>
      <c r="P86" s="43"/>
    </row>
    <row r="87" spans="3:18" x14ac:dyDescent="0.25">
      <c r="C87" s="21" t="s">
        <v>100</v>
      </c>
      <c r="E87" s="30" t="s">
        <v>106</v>
      </c>
      <c r="F87" s="30"/>
      <c r="G87" s="30"/>
      <c r="H87" s="30"/>
      <c r="I87" s="30"/>
      <c r="M87" s="30" t="s">
        <v>103</v>
      </c>
      <c r="N87" s="30"/>
      <c r="O87" s="30"/>
      <c r="P87" s="30"/>
    </row>
    <row r="88" spans="3:18" x14ac:dyDescent="0.25">
      <c r="C88" s="21" t="s">
        <v>101</v>
      </c>
      <c r="F88" s="30" t="s">
        <v>102</v>
      </c>
      <c r="G88" s="30"/>
      <c r="H88" s="30"/>
      <c r="M88" s="30" t="s">
        <v>104</v>
      </c>
      <c r="N88" s="30"/>
      <c r="O88" s="30"/>
      <c r="P88" s="30"/>
    </row>
    <row r="89" spans="3:18" ht="15.75" thickBot="1" x14ac:dyDescent="0.3"/>
    <row r="90" spans="3:18" ht="15.75" thickBot="1" x14ac:dyDescent="0.3">
      <c r="C90" s="10" t="s">
        <v>94</v>
      </c>
    </row>
    <row r="91" spans="3:18" ht="30.75" thickBot="1" x14ac:dyDescent="0.3">
      <c r="C91" s="8" t="s">
        <v>95</v>
      </c>
    </row>
    <row r="92" spans="3:18" ht="60.75" thickBot="1" x14ac:dyDescent="0.3">
      <c r="C92" s="9" t="s">
        <v>96</v>
      </c>
    </row>
  </sheetData>
  <mergeCells count="15">
    <mergeCell ref="E86:I86"/>
    <mergeCell ref="M86:P86"/>
    <mergeCell ref="E87:I87"/>
    <mergeCell ref="F88:H88"/>
    <mergeCell ref="M87:P87"/>
    <mergeCell ref="M88:P88"/>
    <mergeCell ref="C5:R5"/>
    <mergeCell ref="F6:R6"/>
    <mergeCell ref="C1:R1"/>
    <mergeCell ref="C2:R2"/>
    <mergeCell ref="C6:C7"/>
    <mergeCell ref="D6:D7"/>
    <mergeCell ref="E6:E7"/>
    <mergeCell ref="C3:R3"/>
    <mergeCell ref="C4:R4"/>
  </mergeCells>
  <pageMargins left="0.31496062992125984" right="0.31496062992125984" top="0.15748031496062992" bottom="0.15748031496062992" header="0.31496062992125984" footer="0.31496062992125984"/>
  <pageSetup scale="40" orientation="landscape" r:id="rId1"/>
  <ignoredErrors>
    <ignoredError sqref="F51:G5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admin</cp:lastModifiedBy>
  <cp:lastPrinted>2022-09-30T19:20:08Z</cp:lastPrinted>
  <dcterms:created xsi:type="dcterms:W3CDTF">2021-07-29T18:58:50Z</dcterms:created>
  <dcterms:modified xsi:type="dcterms:W3CDTF">2022-10-07T11:47:24Z</dcterms:modified>
</cp:coreProperties>
</file>