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455" firstSheet="40" activeTab="41"/>
  </bookViews>
  <sheets>
    <sheet name="BALANCE GENERAL ENERO 2020" sheetId="1" r:id="rId1"/>
    <sheet name="BALANCE GENERAL FEBRERO 2020" sheetId="2" r:id="rId2"/>
    <sheet name="BALANCE GENERAL MARZO 2020" sheetId="3" r:id="rId3"/>
    <sheet name="BALANCE GENERAL ABRIL 2020" sheetId="4" r:id="rId4"/>
    <sheet name="BALANCE GENERAL MAYO 2020" sheetId="5" r:id="rId5"/>
    <sheet name="BALANCE GENERAL JUNIO 2020" sheetId="6" r:id="rId6"/>
    <sheet name="BALANCE GENERAL JULIO 2020" sheetId="7" r:id="rId7"/>
    <sheet name="BALANCE GENERAL septiembre 2020" sheetId="8" r:id="rId8"/>
    <sheet name="BALANCE GENERAL octubre 2020" sheetId="9" r:id="rId9"/>
    <sheet name="BALANCE GENERAL noviembre 2020" sheetId="10" r:id="rId10"/>
    <sheet name="BALANCE GENERAL diciembre 2020" sheetId="11" r:id="rId11"/>
    <sheet name="BALANCE GENERAL ENERO 2021" sheetId="12" r:id="rId12"/>
    <sheet name="BALANCE GENERAL FEBRERO 2021" sheetId="13" r:id="rId13"/>
    <sheet name="BALANCE GENERAL MARZO 2021" sheetId="14" r:id="rId14"/>
    <sheet name="BALANCE GENERAL ABRIL 2021 " sheetId="15" r:id="rId15"/>
    <sheet name="BALANCE GENERAL MAYO 2021" sheetId="16" r:id="rId16"/>
    <sheet name="BALANCE GENERAL JUNIO 2021" sheetId="17" r:id="rId17"/>
    <sheet name="BALANCE GENERAL JULIO 2021" sheetId="18" r:id="rId18"/>
    <sheet name="BALANCE GENERAL AGOSTO 2021" sheetId="19" r:id="rId19"/>
    <sheet name="BALANCE GENERAL SEPTIEMBRE 2021" sheetId="20" r:id="rId20"/>
    <sheet name="BALANCE GENERAL OCTUBRE 2021" sheetId="21" r:id="rId21"/>
    <sheet name="BALANCE GENERAL ENERO 2022" sheetId="22" r:id="rId22"/>
    <sheet name="BALANCE GENERAL MAYO 2023 (2)" sheetId="40" r:id="rId23"/>
    <sheet name="Hoja1" sheetId="23" r:id="rId24"/>
    <sheet name="BALANCE GENERAL FEBRERO 2022" sheetId="24" r:id="rId25"/>
    <sheet name="BALANCE GENERAL MARZO 2022" sheetId="25" r:id="rId26"/>
    <sheet name="BALANCE GENERAL ABRIL 2022" sheetId="26" r:id="rId27"/>
    <sheet name="BALANCE GENERAL MAYO 2022" sheetId="27" r:id="rId28"/>
    <sheet name="BALANCE GENERAL JUNIO 2022" sheetId="28" r:id="rId29"/>
    <sheet name="BALANCE GENERAL JULIO 2022 " sheetId="29" r:id="rId30"/>
    <sheet name="BALANCE GENERAL AGOSTO 2022" sheetId="30" r:id="rId31"/>
    <sheet name="BALANCE GENERAL SEPTIEMBRE 2022" sheetId="31" r:id="rId32"/>
    <sheet name="BALANCE GENERAL OCTUBRE 2022" sheetId="32" r:id="rId33"/>
    <sheet name="BALANCE GENERAL NOVIEMBRE 2022" sheetId="33" r:id="rId34"/>
    <sheet name="BALANCE GENERAL DICIEMBRE 2022" sheetId="34" r:id="rId35"/>
    <sheet name="BALANCE GENERAL ENERO 2023" sheetId="35" r:id="rId36"/>
    <sheet name="BALANCE GENERAL FEBRERO 2023" sheetId="36" r:id="rId37"/>
    <sheet name="BALANCE GENERAL MARZO 2023" sheetId="37" r:id="rId38"/>
    <sheet name="BALANCE GENERAL ABRIL 2023" sheetId="38" r:id="rId39"/>
    <sheet name="BALANCE GENERAL MAYO 2023" sheetId="39" r:id="rId40"/>
    <sheet name="BALANCE GENERAL JUNIO 2023" sheetId="41" r:id="rId41"/>
    <sheet name="BALANCE GENERAL JULIO 2023" sheetId="42" r:id="rId4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42" l="1"/>
  <c r="H37" i="42" s="1"/>
  <c r="M32" i="42"/>
  <c r="H22" i="42"/>
  <c r="H17" i="42"/>
  <c r="M37" i="42" l="1"/>
  <c r="H23" i="42"/>
  <c r="H36" i="41"/>
  <c r="H37" i="41" s="1"/>
  <c r="M32" i="41"/>
  <c r="H23" i="41"/>
  <c r="H22" i="41"/>
  <c r="H17" i="41"/>
  <c r="H36" i="40"/>
  <c r="H37" i="40" s="1"/>
  <c r="M37" i="40" s="1"/>
  <c r="M32" i="40"/>
  <c r="H23" i="40"/>
  <c r="H22" i="40"/>
  <c r="H17" i="40"/>
  <c r="M37" i="41" l="1"/>
  <c r="H36" i="39"/>
  <c r="H37" i="39" s="1"/>
  <c r="M32" i="39"/>
  <c r="H22" i="39"/>
  <c r="H17" i="39"/>
  <c r="H23" i="39" s="1"/>
  <c r="M37" i="39" l="1"/>
  <c r="H36" i="38"/>
  <c r="H37" i="38" s="1"/>
  <c r="M32" i="38"/>
  <c r="H22" i="38"/>
  <c r="H17" i="38"/>
  <c r="H23" i="38" l="1"/>
  <c r="M37" i="38" s="1"/>
  <c r="H36" i="37"/>
  <c r="H37" i="37" s="1"/>
  <c r="M32" i="37"/>
  <c r="H22" i="37"/>
  <c r="H17" i="37"/>
  <c r="H23" i="37" s="1"/>
  <c r="M37" i="37" l="1"/>
  <c r="H17" i="36"/>
  <c r="H36" i="36"/>
  <c r="H37" i="36" s="1"/>
  <c r="M32" i="36"/>
  <c r="H22" i="36"/>
  <c r="M37" i="36" l="1"/>
  <c r="H23" i="36"/>
  <c r="H36" i="35"/>
  <c r="H37" i="35" s="1"/>
  <c r="M32" i="35"/>
  <c r="H23" i="35"/>
  <c r="H22" i="35"/>
  <c r="M37" i="35" l="1"/>
  <c r="M32" i="34"/>
  <c r="H36" i="34"/>
  <c r="H37" i="34" s="1"/>
  <c r="H22" i="34"/>
  <c r="H17" i="34"/>
  <c r="H23" i="34" l="1"/>
  <c r="M37" i="34" s="1"/>
  <c r="H36" i="33"/>
  <c r="H37" i="33" s="1"/>
  <c r="M32" i="33"/>
  <c r="H22" i="33"/>
  <c r="H17" i="33"/>
  <c r="H23" i="33" s="1"/>
  <c r="M37" i="33" l="1"/>
  <c r="H36" i="32"/>
  <c r="H37" i="32" s="1"/>
  <c r="M32" i="32"/>
  <c r="H22" i="32"/>
  <c r="H17" i="32"/>
  <c r="H23" i="32" s="1"/>
  <c r="M37" i="32" l="1"/>
  <c r="H36" i="31"/>
  <c r="H37" i="31" s="1"/>
  <c r="M32" i="31"/>
  <c r="H22" i="31"/>
  <c r="H17" i="31"/>
  <c r="H23" i="31" l="1"/>
  <c r="M37" i="31" s="1"/>
  <c r="H36" i="30"/>
  <c r="H37" i="30" s="1"/>
  <c r="M32" i="30"/>
  <c r="H22" i="30"/>
  <c r="H17" i="30"/>
  <c r="H23" i="30" l="1"/>
  <c r="M37" i="30" s="1"/>
  <c r="H36" i="29"/>
  <c r="H37" i="29" s="1"/>
  <c r="M32" i="29"/>
  <c r="H22" i="29"/>
  <c r="H17" i="29"/>
  <c r="H23" i="29" s="1"/>
  <c r="M37" i="29" l="1"/>
  <c r="H36" i="28"/>
  <c r="H37" i="28" s="1"/>
  <c r="M37" i="28" s="1"/>
  <c r="M32" i="28"/>
  <c r="H22" i="28"/>
  <c r="H17" i="28"/>
  <c r="H23" i="28" s="1"/>
  <c r="H36" i="27" l="1"/>
  <c r="H37" i="27" s="1"/>
  <c r="M32" i="27"/>
  <c r="H22" i="27"/>
  <c r="H17" i="27"/>
  <c r="H23" i="27" s="1"/>
  <c r="M37" i="27" l="1"/>
  <c r="H36" i="26"/>
  <c r="H37" i="26" s="1"/>
  <c r="M32" i="26"/>
  <c r="H22" i="26"/>
  <c r="H17" i="26"/>
  <c r="H23" i="26" s="1"/>
  <c r="M37" i="26" l="1"/>
  <c r="H36" i="25"/>
  <c r="H37" i="25" s="1"/>
  <c r="M37" i="25" s="1"/>
  <c r="M32" i="25"/>
  <c r="H22" i="25"/>
  <c r="H17" i="25"/>
  <c r="H23" i="25" s="1"/>
  <c r="H36" i="24" l="1"/>
  <c r="H37" i="24" s="1"/>
  <c r="M37" i="24" s="1"/>
  <c r="M32" i="24"/>
  <c r="H22" i="24"/>
  <c r="H17" i="24"/>
  <c r="H23" i="24" s="1"/>
  <c r="H36" i="22" l="1"/>
  <c r="H37" i="22" s="1"/>
  <c r="M32" i="22"/>
  <c r="H22" i="22"/>
  <c r="H17" i="22"/>
  <c r="H23" i="22" s="1"/>
  <c r="M37" i="22" l="1"/>
  <c r="H36" i="21"/>
  <c r="H37" i="21" s="1"/>
  <c r="M32" i="21"/>
  <c r="H22" i="21"/>
  <c r="H17" i="21"/>
  <c r="H23" i="21" l="1"/>
  <c r="M37" i="21" s="1"/>
  <c r="H36" i="20"/>
  <c r="H37" i="20" s="1"/>
  <c r="M32" i="20"/>
  <c r="H22" i="20"/>
  <c r="H17" i="20"/>
  <c r="H23" i="20" s="1"/>
  <c r="M37" i="20" l="1"/>
  <c r="H36" i="19"/>
  <c r="H37" i="19" s="1"/>
  <c r="M32" i="19"/>
  <c r="H22" i="19"/>
  <c r="H17" i="19"/>
  <c r="H23" i="19" s="1"/>
  <c r="M37" i="19" l="1"/>
  <c r="H36" i="18"/>
  <c r="H37" i="18" s="1"/>
  <c r="M32" i="18"/>
  <c r="H22" i="18"/>
  <c r="H17" i="18"/>
  <c r="H23" i="18" s="1"/>
  <c r="M37" i="18" l="1"/>
  <c r="H36" i="17"/>
  <c r="H37" i="17" s="1"/>
  <c r="M32" i="17"/>
  <c r="H22" i="17"/>
  <c r="H17" i="17"/>
  <c r="H23" i="17" s="1"/>
  <c r="M37" i="17" l="1"/>
  <c r="H36" i="16"/>
  <c r="H37" i="16" s="1"/>
  <c r="M32" i="16"/>
  <c r="H22" i="16"/>
  <c r="H17" i="16"/>
  <c r="H23" i="16" s="1"/>
  <c r="M37" i="16" l="1"/>
  <c r="H36" i="15"/>
  <c r="H37" i="15" s="1"/>
  <c r="M32" i="15"/>
  <c r="H22" i="15"/>
  <c r="H17" i="15"/>
  <c r="H23" i="15" s="1"/>
  <c r="M37" i="15" l="1"/>
  <c r="H36" i="14"/>
  <c r="H37" i="14" s="1"/>
  <c r="M32" i="14"/>
  <c r="H22" i="14"/>
  <c r="H17" i="14"/>
  <c r="H23" i="14" l="1"/>
  <c r="M37" i="14"/>
  <c r="H36" i="13"/>
  <c r="H37" i="13" s="1"/>
  <c r="M32" i="13"/>
  <c r="H22" i="13"/>
  <c r="H17" i="13"/>
  <c r="H23" i="13" s="1"/>
  <c r="M37" i="13" l="1"/>
  <c r="H36" i="12"/>
  <c r="H37" i="12" s="1"/>
  <c r="M32" i="12"/>
  <c r="H22" i="12"/>
  <c r="H17" i="12"/>
  <c r="H23" i="12" l="1"/>
  <c r="M37" i="12"/>
  <c r="H37" i="11"/>
  <c r="H38" i="11" s="1"/>
  <c r="M33" i="11"/>
  <c r="H28" i="11"/>
  <c r="H22" i="11"/>
  <c r="H17" i="11"/>
  <c r="H23" i="11" s="1"/>
  <c r="M38" i="11" l="1"/>
  <c r="H37" i="10"/>
  <c r="M33" i="10"/>
  <c r="H28" i="10"/>
  <c r="H22" i="10"/>
  <c r="H17" i="10"/>
  <c r="H23" i="10" s="1"/>
  <c r="H38" i="10" l="1"/>
  <c r="M38" i="10" s="1"/>
  <c r="H37" i="9"/>
  <c r="H38" i="9" s="1"/>
  <c r="M38" i="9" s="1"/>
  <c r="M33" i="9"/>
  <c r="H28" i="9"/>
  <c r="H23" i="9"/>
  <c r="H22" i="9"/>
  <c r="H17" i="9"/>
  <c r="H37" i="8" l="1"/>
  <c r="H38" i="8" s="1"/>
  <c r="M33" i="8"/>
  <c r="H28" i="8"/>
  <c r="H22" i="8"/>
  <c r="H17" i="8"/>
  <c r="H23" i="8" s="1"/>
  <c r="M38" i="8" l="1"/>
  <c r="H37" i="7"/>
  <c r="H38" i="7" s="1"/>
  <c r="M33" i="7"/>
  <c r="H28" i="7"/>
  <c r="H22" i="7"/>
  <c r="H17" i="7"/>
  <c r="H23" i="7" l="1"/>
  <c r="M38" i="7" s="1"/>
  <c r="H37" i="6"/>
  <c r="M33" i="6"/>
  <c r="H28" i="6"/>
  <c r="H22" i="6"/>
  <c r="H17" i="6"/>
  <c r="H23" i="6" s="1"/>
  <c r="H38" i="6" l="1"/>
  <c r="M38" i="6" s="1"/>
  <c r="H37" i="5"/>
  <c r="M33" i="5"/>
  <c r="H28" i="5"/>
  <c r="H22" i="5"/>
  <c r="H17" i="5"/>
  <c r="H23" i="5" l="1"/>
  <c r="M38" i="5" s="1"/>
  <c r="H38" i="5"/>
  <c r="M33" i="4"/>
  <c r="H37" i="4"/>
  <c r="H28" i="4"/>
  <c r="H22" i="4"/>
  <c r="H17" i="4"/>
  <c r="H38" i="4" l="1"/>
  <c r="H23" i="4"/>
  <c r="M38" i="4"/>
  <c r="H37" i="3"/>
  <c r="H28" i="3"/>
  <c r="H22" i="3"/>
  <c r="H17" i="3"/>
  <c r="H38" i="3" l="1"/>
  <c r="H23" i="3"/>
  <c r="H34" i="2"/>
  <c r="H35" i="2" s="1"/>
  <c r="H22" i="2"/>
  <c r="H28" i="2"/>
  <c r="H17" i="2"/>
  <c r="H23" i="2" l="1"/>
  <c r="M38" i="3"/>
  <c r="M35" i="2"/>
  <c r="H34" i="1"/>
  <c r="H28" i="1"/>
  <c r="H17" i="1"/>
  <c r="H35" i="1" l="1"/>
  <c r="H23" i="1"/>
  <c r="M35" i="1" l="1"/>
</calcChain>
</file>

<file path=xl/sharedStrings.xml><?xml version="1.0" encoding="utf-8"?>
<sst xmlns="http://schemas.openxmlformats.org/spreadsheetml/2006/main" count="1518" uniqueCount="108">
  <si>
    <t>BALANCE GENERAL</t>
  </si>
  <si>
    <t>VALORES EN RD$</t>
  </si>
  <si>
    <t>ACTIVOS</t>
  </si>
  <si>
    <t xml:space="preserve">ACTIVOS CORRIENTES </t>
  </si>
  <si>
    <t>DISPONIBILIDAD DE EFECTIVO</t>
  </si>
  <si>
    <t>APROPIACION NO PROGRAMADA</t>
  </si>
  <si>
    <t>TOTAL DE ACTIVOS CORRIENTES</t>
  </si>
  <si>
    <t>ACTIVIOS NO CORRIENTES</t>
  </si>
  <si>
    <t>BIENES DE USO (NO FINANCIEROS)</t>
  </si>
  <si>
    <t>BIENES INTANGIBLES</t>
  </si>
  <si>
    <t>TOTAL DE ACTIVIOS NO COORRIENTES</t>
  </si>
  <si>
    <t>TOTAL DE ACTIVOS</t>
  </si>
  <si>
    <t>PASIVOS</t>
  </si>
  <si>
    <t>PASIVOS CORRIENTES</t>
  </si>
  <si>
    <t>TOTAL PASIVOS CORRIENTES</t>
  </si>
  <si>
    <t>PRESUPUESTO APROBADO</t>
  </si>
  <si>
    <t>RESULTADO NETO DEL EJERCICIO</t>
  </si>
  <si>
    <t>PATRIMONIO</t>
  </si>
  <si>
    <t xml:space="preserve">TOTAL PATRIMONIO </t>
  </si>
  <si>
    <t xml:space="preserve">TOTAL PASIVO Y PATRIMONIO. </t>
  </si>
  <si>
    <t>MODIFICACIONES PRESUPUESTARIAS</t>
  </si>
  <si>
    <t>Aprobado por</t>
  </si>
  <si>
    <t xml:space="preserve">Revisado: </t>
  </si>
  <si>
    <t>LIC. DEIBY J. ARIAS CASTILLO</t>
  </si>
  <si>
    <t>2do. Tte. Contador, ERD.</t>
  </si>
  <si>
    <t>LIC. DEIVIS ANT. LOPEZ TAVAREZ</t>
  </si>
  <si>
    <t>CRISTIAN ML. RODRIGUEZ VIZCAINO</t>
  </si>
  <si>
    <t xml:space="preserve">              Preparado por:</t>
  </si>
  <si>
    <t xml:space="preserve">Teniente de Fragata Contador, ARD. </t>
  </si>
  <si>
    <t xml:space="preserve"> </t>
  </si>
  <si>
    <t>DESDE EL 01 AL 31-01-2020</t>
  </si>
  <si>
    <t>“Año de la Consolidacion de la Seguridad Alimentaria”</t>
  </si>
  <si>
    <t>CUANTAS POR PAGAR AL 31/01/2020</t>
  </si>
  <si>
    <t>DESDE EL 01 AL 29-02-2020</t>
  </si>
  <si>
    <t>CUANTAS POR PAGAR AL 29/02/2020</t>
  </si>
  <si>
    <t>DESDE EL 01 AL 31-03-2020</t>
  </si>
  <si>
    <t>CUANTAS POR PAGAR AL 31/03/2020</t>
  </si>
  <si>
    <t>DESDE EL 01 AL 30-04-2020</t>
  </si>
  <si>
    <t>CUANTAS POR PAGAR AL 30/04/2020</t>
  </si>
  <si>
    <t>PASIVOS NO CORRIENTES</t>
  </si>
  <si>
    <t>TOTAL PASIVOS NO CORIENTES</t>
  </si>
  <si>
    <t>DESDE EL 01 AL 31-05-2020</t>
  </si>
  <si>
    <t>CUANTAS POR PAGAR AL 31/05/2020</t>
  </si>
  <si>
    <t>DESDE EL 01 AL 30-06-2020</t>
  </si>
  <si>
    <t>CUANTAS POR PAGAR AL 30/06/2020</t>
  </si>
  <si>
    <t>CUANTAS POR PAGAR AL 31/07/2020</t>
  </si>
  <si>
    <t>LIC. MARCOS ANT. BATISTA RAMIREZ</t>
  </si>
  <si>
    <t>Mayor Contador, ERD.</t>
  </si>
  <si>
    <t>TOTAL DE ACTIVIOS NO CORRIENTES</t>
  </si>
  <si>
    <t>TOTAL PASIVOS NO CORRIENTES</t>
  </si>
  <si>
    <t>LICDA. ROSANNA FERREIRA SOSA</t>
  </si>
  <si>
    <t>Capitàn ontadora, FARD.</t>
  </si>
  <si>
    <t>Enc. De Contabilidad</t>
  </si>
  <si>
    <t>Auditor Interno</t>
  </si>
  <si>
    <t>Enc. De Presupuesto</t>
  </si>
  <si>
    <t>DESDE EL 01 AL 31-08-2020</t>
  </si>
  <si>
    <t>DESDE EL 01 AL 30-09-2020</t>
  </si>
  <si>
    <t>CUANTAS POR PAGAR AL 30/09/2020</t>
  </si>
  <si>
    <t>DESDE EL 01 AL 31-10-2020</t>
  </si>
  <si>
    <t>CUANTAS POR PAGAR AL 31/10/2020</t>
  </si>
  <si>
    <t>DESDE EL 01 AL 30-11-2020</t>
  </si>
  <si>
    <t>CUANTAS POR PAGAR AL 30/11/2020</t>
  </si>
  <si>
    <t>Capitàn Contadora, FARD.</t>
  </si>
  <si>
    <t>Subdirectora Financiera</t>
  </si>
  <si>
    <t>DESDE EL 01 AL 31-12-2020</t>
  </si>
  <si>
    <t>CUENTAS POR PAGAR AL 31/12/2020</t>
  </si>
  <si>
    <t>DESDE EL 01 AL 31-01-2021</t>
  </si>
  <si>
    <t>DESDE EL 01 AL 28-02-2021</t>
  </si>
  <si>
    <t>AL 31-03-2021</t>
  </si>
  <si>
    <t>AL 30-04-2021</t>
  </si>
  <si>
    <t>LIC. JOSE FCO. PAYANO DEL ROSARIO</t>
  </si>
  <si>
    <t>Capitan de Corbeta Contador, ARD.</t>
  </si>
  <si>
    <t>AL 31-05-2021</t>
  </si>
  <si>
    <t>AL 30-06-2021</t>
  </si>
  <si>
    <t>AL 31-08-2021</t>
  </si>
  <si>
    <t>AL 30-09-2021</t>
  </si>
  <si>
    <t>AL 30-11-2021</t>
  </si>
  <si>
    <t>AL 31-01-2022</t>
  </si>
  <si>
    <t>Mayor Contador, FARD.</t>
  </si>
  <si>
    <t>AL 28-02-2022</t>
  </si>
  <si>
    <t>AL 31-03-2022</t>
  </si>
  <si>
    <t>AL 30-04-2022</t>
  </si>
  <si>
    <t>AL 31-05-2022</t>
  </si>
  <si>
    <t>AL 30-06-2022</t>
  </si>
  <si>
    <t>AL 31-07-2022</t>
  </si>
  <si>
    <t>AL 31-08-2022</t>
  </si>
  <si>
    <t>AL 30-09-2022</t>
  </si>
  <si>
    <t>EDWIN P. ESPINAL MONCION</t>
  </si>
  <si>
    <t>Teniente de Navio Contador, ARD.</t>
  </si>
  <si>
    <t>DEIBY J. ARIAS CASTILLO</t>
  </si>
  <si>
    <t>CARLOS A. ALCANTARA JIMENEZ</t>
  </si>
  <si>
    <t>Teniente de Corbeta Contador, ARD.</t>
  </si>
  <si>
    <t>Subdirector de Contabilidad</t>
  </si>
  <si>
    <t>Segundo Teniente Contador, ERD.</t>
  </si>
  <si>
    <t>Encargado de Presupuesto</t>
  </si>
  <si>
    <t>AL 31-10-2022</t>
  </si>
  <si>
    <t>AL 30-11-2022</t>
  </si>
  <si>
    <t>AL 31-12-2022</t>
  </si>
  <si>
    <t>AL 31-01-2023</t>
  </si>
  <si>
    <t>AL 28-02-2023</t>
  </si>
  <si>
    <t>Primer Teniente Contador, ERD.</t>
  </si>
  <si>
    <t>AL 31-03-2023</t>
  </si>
  <si>
    <t>DUBANNY A. VIZCAINO JOHN</t>
  </si>
  <si>
    <t>Capitan Contador, FARD.</t>
  </si>
  <si>
    <t>AL 30-04-2023</t>
  </si>
  <si>
    <t>AL 31-05-2023</t>
  </si>
  <si>
    <t>AL 30-06-2023</t>
  </si>
  <si>
    <t>AL 31-07-2023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</si>
</sst>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43" fontId="0" fillId="0" borderId="0" xfId="0" applyNumberFormat="1"/>
    <xf numFmtId="43" fontId="0" fillId="0" borderId="0" xfId="1" applyFont="1"/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  <xf numFmtId="2" fontId="0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3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11</xdr:col>
      <xdr:colOff>28</xdr:colOff>
      <xdr:row>7</xdr:row>
      <xdr:rowOff>133350</xdr:rowOff>
    </xdr:to>
    <xdr:grpSp>
      <xdr:nvGrpSpPr>
        <xdr:cNvPr id="2" name="Group 423"/>
        <xdr:cNvGrpSpPr>
          <a:grpSpLocks/>
        </xdr:cNvGrpSpPr>
      </xdr:nvGrpSpPr>
      <xdr:grpSpPr bwMode="auto">
        <a:xfrm>
          <a:off x="609601" y="0"/>
          <a:ext cx="5762652" cy="1466850"/>
          <a:chOff x="1025" y="268"/>
          <a:chExt cx="10234" cy="3066"/>
        </a:xfrm>
      </xdr:grpSpPr>
      <xdr:pic>
        <xdr:nvPicPr>
          <xdr:cNvPr id="3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426"/>
          <xdr:cNvSpPr txBox="1">
            <a:spLocks noChangeArrowheads="1"/>
          </xdr:cNvSpPr>
        </xdr:nvSpPr>
        <xdr:spPr bwMode="auto">
          <a:xfrm>
            <a:off x="1054" y="268"/>
            <a:ext cx="10205" cy="30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defRPr sz="1000"/>
            </a:pPr>
            <a:r>
              <a:rPr lang="es-ES" sz="12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19" workbookViewId="0">
      <selection activeCell="O54" sqref="O5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140625" bestFit="1" customWidth="1"/>
  </cols>
  <sheetData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3">
        <v>33101798.5</v>
      </c>
      <c r="I16" s="53"/>
    </row>
    <row r="17" spans="2:13" ht="15.75" thickBot="1" x14ac:dyDescent="0.3">
      <c r="B17" s="2" t="s">
        <v>6</v>
      </c>
      <c r="H17" s="52">
        <f>H15+H16</f>
        <v>33101798.5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/>
      <c r="I21" s="53"/>
    </row>
    <row r="22" spans="2:13" x14ac:dyDescent="0.25">
      <c r="B22" s="2" t="s">
        <v>10</v>
      </c>
      <c r="H22" s="57">
        <v>2333162.37</v>
      </c>
      <c r="I22" s="57"/>
    </row>
    <row r="23" spans="2:13" ht="15.75" thickBot="1" x14ac:dyDescent="0.3">
      <c r="B23" s="2" t="s">
        <v>11</v>
      </c>
      <c r="H23" s="50">
        <f>H17+H22</f>
        <v>35434960.869999997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32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30" spans="2:13" x14ac:dyDescent="0.25">
      <c r="B30" s="2" t="s">
        <v>17</v>
      </c>
    </row>
    <row r="31" spans="2:13" x14ac:dyDescent="0.25">
      <c r="B31" s="3" t="s">
        <v>15</v>
      </c>
      <c r="H31" s="53">
        <v>36368664</v>
      </c>
      <c r="I31" s="53"/>
    </row>
    <row r="32" spans="2:13" x14ac:dyDescent="0.25">
      <c r="B32" s="2" t="s">
        <v>20</v>
      </c>
      <c r="H32" s="53">
        <v>-1560000</v>
      </c>
      <c r="I32" s="53"/>
    </row>
    <row r="33" spans="2:13" x14ac:dyDescent="0.25">
      <c r="B33" s="3" t="s">
        <v>16</v>
      </c>
      <c r="H33" s="53">
        <v>-1706865.5</v>
      </c>
      <c r="I33" s="53"/>
    </row>
    <row r="34" spans="2:13" x14ac:dyDescent="0.25">
      <c r="B34" s="2" t="s">
        <v>18</v>
      </c>
      <c r="H34" s="49">
        <f>SUM(H31:H33)</f>
        <v>33101798.5</v>
      </c>
      <c r="I34" s="49"/>
    </row>
    <row r="35" spans="2:13" ht="15.75" thickBot="1" x14ac:dyDescent="0.3">
      <c r="B35" s="3" t="s">
        <v>19</v>
      </c>
      <c r="H35" s="50">
        <f>H28+H34</f>
        <v>35434960.869999997</v>
      </c>
      <c r="I35" s="51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6" t="s">
        <v>22</v>
      </c>
      <c r="I37" s="56"/>
      <c r="J37" s="56"/>
      <c r="L37" s="8"/>
    </row>
    <row r="40" spans="2:13" x14ac:dyDescent="0.25">
      <c r="B40" s="55" t="s">
        <v>23</v>
      </c>
      <c r="C40" s="55"/>
      <c r="D40" s="55"/>
      <c r="H40" s="55" t="s">
        <v>25</v>
      </c>
      <c r="I40" s="55"/>
      <c r="J40" s="55"/>
    </row>
    <row r="41" spans="2:13" x14ac:dyDescent="0.25">
      <c r="B41" s="56" t="s">
        <v>24</v>
      </c>
      <c r="C41" s="56"/>
      <c r="D41" s="56"/>
      <c r="H41" s="56" t="s">
        <v>24</v>
      </c>
      <c r="I41" s="56"/>
      <c r="J41" s="56"/>
    </row>
    <row r="42" spans="2:13" x14ac:dyDescent="0.25">
      <c r="B42" s="1"/>
      <c r="C42" s="1"/>
      <c r="D42" s="1"/>
      <c r="H42" s="1"/>
      <c r="I42" s="1"/>
      <c r="J42" s="1"/>
    </row>
    <row r="43" spans="2:13" x14ac:dyDescent="0.25">
      <c r="B43" s="1"/>
      <c r="C43" s="1"/>
      <c r="D43" s="1"/>
      <c r="H43" s="1"/>
      <c r="I43" s="1"/>
      <c r="J43" s="1"/>
    </row>
    <row r="44" spans="2:13" x14ac:dyDescent="0.25">
      <c r="D44" s="56" t="s">
        <v>21</v>
      </c>
      <c r="E44" s="56"/>
      <c r="F44" s="56"/>
      <c r="G44" s="56"/>
      <c r="H44" s="56"/>
    </row>
    <row r="45" spans="2:13" x14ac:dyDescent="0.25">
      <c r="E45" s="1"/>
      <c r="F45" s="1"/>
      <c r="G45" s="1"/>
    </row>
    <row r="46" spans="2:13" x14ac:dyDescent="0.25">
      <c r="E46" s="1"/>
      <c r="F46" s="1"/>
      <c r="G46" s="1"/>
    </row>
    <row r="47" spans="2:13" x14ac:dyDescent="0.25">
      <c r="E47" s="1"/>
      <c r="F47" s="1"/>
      <c r="G47" s="1"/>
    </row>
    <row r="48" spans="2:13" x14ac:dyDescent="0.25">
      <c r="D48" s="55" t="s">
        <v>26</v>
      </c>
      <c r="E48" s="55"/>
      <c r="F48" s="55"/>
      <c r="G48" s="55"/>
      <c r="H48" s="55"/>
    </row>
    <row r="49" spans="4:14" x14ac:dyDescent="0.25">
      <c r="D49" s="56" t="s">
        <v>28</v>
      </c>
      <c r="E49" s="56"/>
      <c r="F49" s="56"/>
      <c r="G49" s="56"/>
      <c r="H49" s="56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H41:J41"/>
    <mergeCell ref="D48:H48"/>
    <mergeCell ref="D44:H44"/>
    <mergeCell ref="D49:H49"/>
    <mergeCell ref="H15:I15"/>
    <mergeCell ref="B40:D40"/>
    <mergeCell ref="H40:J40"/>
    <mergeCell ref="H37:J37"/>
    <mergeCell ref="B41:D41"/>
    <mergeCell ref="H35:I35"/>
    <mergeCell ref="H16:I16"/>
    <mergeCell ref="H17:I17"/>
    <mergeCell ref="H20:I20"/>
    <mergeCell ref="H21:I21"/>
    <mergeCell ref="H22:I22"/>
    <mergeCell ref="H27:I27"/>
    <mergeCell ref="B9:K9"/>
    <mergeCell ref="B10:K10"/>
    <mergeCell ref="B11:K11"/>
    <mergeCell ref="B12:K12"/>
    <mergeCell ref="H14:I14"/>
    <mergeCell ref="H34:I34"/>
    <mergeCell ref="H23:I23"/>
    <mergeCell ref="H28:I28"/>
    <mergeCell ref="H32:I32"/>
    <mergeCell ref="H31:I31"/>
    <mergeCell ref="H33:I33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10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8810923.1300000008</v>
      </c>
      <c r="I16" s="53"/>
    </row>
    <row r="17" spans="2:13" ht="15.75" thickBot="1" x14ac:dyDescent="0.3">
      <c r="B17" s="2" t="s">
        <v>6</v>
      </c>
      <c r="H17" s="52">
        <f>H15+H16</f>
        <v>8810923.1300000008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48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11144085.5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61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8">
        <v>0</v>
      </c>
      <c r="I30" s="58"/>
      <c r="M30" s="4"/>
    </row>
    <row r="31" spans="2:13" x14ac:dyDescent="0.25">
      <c r="B31" s="2" t="s">
        <v>49</v>
      </c>
      <c r="H31" s="58">
        <v>0</v>
      </c>
      <c r="I31" s="5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8810923.129999999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3"/>
      <c r="I35" s="53"/>
    </row>
    <row r="36" spans="2:13" x14ac:dyDescent="0.25">
      <c r="B36" s="3" t="s">
        <v>16</v>
      </c>
      <c r="H36" s="53">
        <v>-27557740.870000001</v>
      </c>
      <c r="I36" s="53"/>
    </row>
    <row r="37" spans="2:13" x14ac:dyDescent="0.25">
      <c r="B37" s="2" t="s">
        <v>18</v>
      </c>
      <c r="H37" s="49">
        <f>SUM(H34:H36)</f>
        <v>8810923.129999999</v>
      </c>
      <c r="I37" s="49"/>
    </row>
    <row r="38" spans="2:13" ht="15.75" thickBot="1" x14ac:dyDescent="0.3">
      <c r="B38" s="3" t="s">
        <v>19</v>
      </c>
      <c r="H38" s="50">
        <f>H28+H37</f>
        <v>11144085.5</v>
      </c>
      <c r="I38" s="5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60" t="s">
        <v>23</v>
      </c>
      <c r="C43" s="60"/>
      <c r="D43" s="60"/>
      <c r="H43" s="60" t="s">
        <v>46</v>
      </c>
      <c r="I43" s="60"/>
      <c r="J43" s="60"/>
    </row>
    <row r="44" spans="2:13" ht="12" customHeight="1" x14ac:dyDescent="0.25">
      <c r="B44" s="59" t="s">
        <v>24</v>
      </c>
      <c r="C44" s="59"/>
      <c r="D44" s="59"/>
      <c r="H44" s="59" t="s">
        <v>47</v>
      </c>
      <c r="I44" s="59"/>
      <c r="J44" s="59"/>
    </row>
    <row r="45" spans="2:13" ht="10.5" customHeight="1" x14ac:dyDescent="0.25">
      <c r="B45" s="59" t="s">
        <v>54</v>
      </c>
      <c r="C45" s="59"/>
      <c r="D45" s="59"/>
      <c r="H45" s="59" t="s">
        <v>53</v>
      </c>
      <c r="I45" s="59"/>
      <c r="J45" s="59"/>
    </row>
    <row r="46" spans="2:13" x14ac:dyDescent="0.25">
      <c r="B46" s="18"/>
      <c r="C46" s="18"/>
      <c r="D46" s="59" t="s">
        <v>21</v>
      </c>
      <c r="E46" s="59"/>
      <c r="F46" s="59"/>
      <c r="G46" s="59"/>
      <c r="H46" s="59"/>
      <c r="I46" s="18"/>
      <c r="J46" s="18"/>
    </row>
    <row r="47" spans="2:13" x14ac:dyDescent="0.25">
      <c r="E47" s="18"/>
      <c r="F47" s="18"/>
      <c r="G47" s="18"/>
    </row>
    <row r="48" spans="2:13" ht="13.5" customHeight="1" x14ac:dyDescent="0.25">
      <c r="E48" s="18"/>
      <c r="F48" s="18"/>
      <c r="G48" s="18"/>
    </row>
    <row r="49" spans="4:14" x14ac:dyDescent="0.25">
      <c r="D49" s="60" t="s">
        <v>50</v>
      </c>
      <c r="E49" s="60"/>
      <c r="F49" s="60"/>
      <c r="G49" s="60"/>
      <c r="H49" s="60"/>
    </row>
    <row r="50" spans="4:14" x14ac:dyDescent="0.25">
      <c r="D50" s="59" t="s">
        <v>62</v>
      </c>
      <c r="E50" s="59"/>
      <c r="F50" s="59"/>
      <c r="G50" s="59"/>
      <c r="H50" s="59"/>
    </row>
    <row r="51" spans="4:14" ht="12" customHeight="1" x14ac:dyDescent="0.25">
      <c r="D51" s="59" t="s">
        <v>63</v>
      </c>
      <c r="E51" s="59"/>
      <c r="F51" s="59"/>
      <c r="G51" s="59"/>
      <c r="H51" s="59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4860526.82</v>
      </c>
      <c r="I16" s="53"/>
    </row>
    <row r="17" spans="2:13" ht="15.75" thickBot="1" x14ac:dyDescent="0.3">
      <c r="B17" s="2" t="s">
        <v>6</v>
      </c>
      <c r="H17" s="52">
        <f>H15+H16</f>
        <v>4860526.82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48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7193689.1900000004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65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8">
        <v>0</v>
      </c>
      <c r="I30" s="58"/>
      <c r="M30" s="4"/>
    </row>
    <row r="31" spans="2:13" x14ac:dyDescent="0.25">
      <c r="B31" s="2" t="s">
        <v>49</v>
      </c>
      <c r="H31" s="58">
        <v>0</v>
      </c>
      <c r="I31" s="5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4860526.82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3"/>
      <c r="I35" s="53"/>
    </row>
    <row r="36" spans="2:13" x14ac:dyDescent="0.25">
      <c r="B36" s="3" t="s">
        <v>16</v>
      </c>
      <c r="H36" s="53">
        <v>-31508137.18</v>
      </c>
      <c r="I36" s="53"/>
    </row>
    <row r="37" spans="2:13" x14ac:dyDescent="0.25">
      <c r="B37" s="2" t="s">
        <v>18</v>
      </c>
      <c r="H37" s="49">
        <f>SUM(H34:H36)</f>
        <v>4860526.82</v>
      </c>
      <c r="I37" s="49"/>
    </row>
    <row r="38" spans="2:13" ht="15.75" thickBot="1" x14ac:dyDescent="0.3">
      <c r="B38" s="3" t="s">
        <v>19</v>
      </c>
      <c r="H38" s="50">
        <f>H28+H37</f>
        <v>7193689.1900000004</v>
      </c>
      <c r="I38" s="5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60" t="s">
        <v>23</v>
      </c>
      <c r="C43" s="60"/>
      <c r="D43" s="60"/>
      <c r="H43" s="60" t="s">
        <v>46</v>
      </c>
      <c r="I43" s="60"/>
      <c r="J43" s="60"/>
    </row>
    <row r="44" spans="2:13" ht="12" customHeight="1" x14ac:dyDescent="0.25">
      <c r="B44" s="59" t="s">
        <v>24</v>
      </c>
      <c r="C44" s="59"/>
      <c r="D44" s="59"/>
      <c r="H44" s="59" t="s">
        <v>47</v>
      </c>
      <c r="I44" s="59"/>
      <c r="J44" s="59"/>
    </row>
    <row r="45" spans="2:13" ht="10.5" customHeight="1" x14ac:dyDescent="0.25">
      <c r="B45" s="59" t="s">
        <v>54</v>
      </c>
      <c r="C45" s="59"/>
      <c r="D45" s="59"/>
      <c r="H45" s="59" t="s">
        <v>53</v>
      </c>
      <c r="I45" s="59"/>
      <c r="J45" s="59"/>
    </row>
    <row r="46" spans="2:13" x14ac:dyDescent="0.25">
      <c r="B46" s="19"/>
      <c r="C46" s="19"/>
      <c r="D46" s="59" t="s">
        <v>21</v>
      </c>
      <c r="E46" s="59"/>
      <c r="F46" s="59"/>
      <c r="G46" s="59"/>
      <c r="H46" s="59"/>
      <c r="I46" s="19"/>
      <c r="J46" s="19"/>
    </row>
    <row r="47" spans="2:13" x14ac:dyDescent="0.25">
      <c r="E47" s="19"/>
      <c r="F47" s="19"/>
      <c r="G47" s="19"/>
    </row>
    <row r="48" spans="2:13" ht="13.5" customHeight="1" x14ac:dyDescent="0.25">
      <c r="E48" s="19"/>
      <c r="F48" s="19"/>
      <c r="G48" s="19"/>
    </row>
    <row r="49" spans="4:14" x14ac:dyDescent="0.25">
      <c r="D49" s="60" t="s">
        <v>50</v>
      </c>
      <c r="E49" s="60"/>
      <c r="F49" s="60"/>
      <c r="G49" s="60"/>
      <c r="H49" s="60"/>
    </row>
    <row r="50" spans="4:14" x14ac:dyDescent="0.25">
      <c r="D50" s="59" t="s">
        <v>62</v>
      </c>
      <c r="E50" s="59"/>
      <c r="F50" s="59"/>
      <c r="G50" s="59"/>
      <c r="H50" s="59"/>
    </row>
    <row r="51" spans="4:14" ht="12" customHeight="1" x14ac:dyDescent="0.25">
      <c r="D51" s="59" t="s">
        <v>63</v>
      </c>
      <c r="E51" s="59"/>
      <c r="F51" s="59"/>
      <c r="G51" s="59"/>
      <c r="H51" s="59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2" workbookViewId="0">
      <selection activeCell="N51" sqref="N5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32983916.82</v>
      </c>
      <c r="I16" s="53"/>
    </row>
    <row r="17" spans="2:13" ht="15.75" thickBot="1" x14ac:dyDescent="0.3">
      <c r="B17" s="2" t="s">
        <v>6</v>
      </c>
      <c r="H17" s="52">
        <f>H15+H16</f>
        <v>32983916.82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32983916.82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32983916.82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-1542586.18</v>
      </c>
      <c r="I35" s="53"/>
    </row>
    <row r="36" spans="2:13" x14ac:dyDescent="0.25">
      <c r="B36" s="2" t="s">
        <v>18</v>
      </c>
      <c r="H36" s="49">
        <f>SUM(H33:H35)</f>
        <v>32983916.82</v>
      </c>
      <c r="I36" s="49"/>
    </row>
    <row r="37" spans="2:13" ht="15.75" thickBot="1" x14ac:dyDescent="0.3">
      <c r="B37" s="3" t="s">
        <v>19</v>
      </c>
      <c r="H37" s="50">
        <f>H27+H36</f>
        <v>32983916.82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46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47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0"/>
      <c r="C45" s="20"/>
      <c r="D45" s="59" t="s">
        <v>21</v>
      </c>
      <c r="E45" s="59"/>
      <c r="F45" s="59"/>
      <c r="G45" s="59"/>
      <c r="H45" s="59"/>
      <c r="I45" s="20"/>
      <c r="J45" s="20"/>
    </row>
    <row r="46" spans="2:13" x14ac:dyDescent="0.25">
      <c r="E46" s="20"/>
      <c r="F46" s="20"/>
      <c r="G46" s="20"/>
    </row>
    <row r="47" spans="2:13" ht="13.5" customHeight="1" x14ac:dyDescent="0.25">
      <c r="E47" s="20"/>
      <c r="F47" s="20"/>
      <c r="G47" s="20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D49:H49"/>
    <mergeCell ref="D50:H50"/>
    <mergeCell ref="H26:I26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7:I27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S10" sqref="S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30768055.98</v>
      </c>
      <c r="I16" s="53"/>
    </row>
    <row r="17" spans="2:13" ht="15.75" thickBot="1" x14ac:dyDescent="0.3">
      <c r="B17" s="2" t="s">
        <v>6</v>
      </c>
      <c r="H17" s="52">
        <f>H15+H16</f>
        <v>30768055.98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30768055.98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30768055.98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-3758447.02</v>
      </c>
      <c r="I35" s="53"/>
    </row>
    <row r="36" spans="2:13" x14ac:dyDescent="0.25">
      <c r="B36" s="2" t="s">
        <v>18</v>
      </c>
      <c r="H36" s="49">
        <f>SUM(H33:H35)</f>
        <v>30768055.98</v>
      </c>
      <c r="I36" s="49"/>
    </row>
    <row r="37" spans="2:13" ht="15.75" thickBot="1" x14ac:dyDescent="0.3">
      <c r="B37" s="3" t="s">
        <v>19</v>
      </c>
      <c r="H37" s="50">
        <f>H27+H36</f>
        <v>30768055.98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46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47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1"/>
      <c r="C45" s="21"/>
      <c r="D45" s="59" t="s">
        <v>21</v>
      </c>
      <c r="E45" s="59"/>
      <c r="F45" s="59"/>
      <c r="G45" s="59"/>
      <c r="H45" s="59"/>
      <c r="I45" s="21"/>
      <c r="J45" s="21"/>
    </row>
    <row r="46" spans="2:13" x14ac:dyDescent="0.25">
      <c r="E46" s="21"/>
      <c r="F46" s="21"/>
      <c r="G46" s="21"/>
    </row>
    <row r="47" spans="2:13" ht="13.5" customHeight="1" x14ac:dyDescent="0.25">
      <c r="E47" s="21"/>
      <c r="F47" s="21"/>
      <c r="G47" s="21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7" sqref="M1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28806925.43</v>
      </c>
      <c r="I16" s="53"/>
    </row>
    <row r="17" spans="2:13" ht="15.75" thickBot="1" x14ac:dyDescent="0.3">
      <c r="B17" s="2" t="s">
        <v>6</v>
      </c>
      <c r="H17" s="52">
        <f>H15+H16</f>
        <v>28806925.43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28806925.43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28806925.43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-5719577.5700000003</v>
      </c>
      <c r="I35" s="53"/>
    </row>
    <row r="36" spans="2:13" x14ac:dyDescent="0.25">
      <c r="B36" s="2" t="s">
        <v>18</v>
      </c>
      <c r="H36" s="49">
        <f>SUM(H33:H35)</f>
        <v>28806925.43</v>
      </c>
      <c r="I36" s="49"/>
    </row>
    <row r="37" spans="2:13" ht="15.75" thickBot="1" x14ac:dyDescent="0.3">
      <c r="B37" s="3" t="s">
        <v>19</v>
      </c>
      <c r="H37" s="50">
        <f>H27+H36</f>
        <v>28806925.43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46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47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2"/>
      <c r="C45" s="22"/>
      <c r="D45" s="59" t="s">
        <v>21</v>
      </c>
      <c r="E45" s="59"/>
      <c r="F45" s="59"/>
      <c r="G45" s="59"/>
      <c r="H45" s="59"/>
      <c r="I45" s="22"/>
      <c r="J45" s="22"/>
    </row>
    <row r="46" spans="2:13" x14ac:dyDescent="0.25">
      <c r="E46" s="22"/>
      <c r="F46" s="22"/>
      <c r="G46" s="22"/>
    </row>
    <row r="47" spans="2:13" ht="13.5" customHeight="1" x14ac:dyDescent="0.25">
      <c r="E47" s="22"/>
      <c r="F47" s="22"/>
      <c r="G47" s="22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5" workbookViewId="0">
      <selection activeCell="P36" sqref="P3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69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25951525.780000001</v>
      </c>
      <c r="I16" s="53"/>
    </row>
    <row r="17" spans="2:13" ht="15.75" thickBot="1" x14ac:dyDescent="0.3">
      <c r="B17" s="2" t="s">
        <v>6</v>
      </c>
      <c r="H17" s="52">
        <f>H15+H16</f>
        <v>25951525.780000001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25951525.780000001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25951525.780000001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-8574977.2200000007</v>
      </c>
      <c r="I35" s="53"/>
    </row>
    <row r="36" spans="2:13" x14ac:dyDescent="0.25">
      <c r="B36" s="2" t="s">
        <v>18</v>
      </c>
      <c r="H36" s="49">
        <f>SUM(H33:H35)</f>
        <v>25951525.780000001</v>
      </c>
      <c r="I36" s="49"/>
    </row>
    <row r="37" spans="2:13" ht="15.75" thickBot="1" x14ac:dyDescent="0.3">
      <c r="B37" s="3" t="s">
        <v>19</v>
      </c>
      <c r="H37" s="50">
        <f>H27+H36</f>
        <v>25951525.780000001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46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47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3"/>
      <c r="C45" s="23"/>
      <c r="D45" s="59" t="s">
        <v>21</v>
      </c>
      <c r="E45" s="59"/>
      <c r="F45" s="59"/>
      <c r="G45" s="59"/>
      <c r="H45" s="59"/>
      <c r="I45" s="23"/>
      <c r="J45" s="23"/>
    </row>
    <row r="46" spans="2:13" x14ac:dyDescent="0.25">
      <c r="E46" s="23"/>
      <c r="F46" s="23"/>
      <c r="G46" s="23"/>
    </row>
    <row r="47" spans="2:13" ht="13.5" customHeight="1" x14ac:dyDescent="0.25">
      <c r="E47" s="23"/>
      <c r="F47" s="23"/>
      <c r="G47" s="23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O44" sqref="O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24130339.149999999</v>
      </c>
      <c r="I16" s="53"/>
    </row>
    <row r="17" spans="2:13" ht="15.75" thickBot="1" x14ac:dyDescent="0.3">
      <c r="B17" s="2" t="s">
        <v>6</v>
      </c>
      <c r="H17" s="52">
        <f>H15+H16</f>
        <v>24130339.149999999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24130339.149999999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24130339.149999999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-10396163.85</v>
      </c>
      <c r="I35" s="53"/>
    </row>
    <row r="36" spans="2:13" x14ac:dyDescent="0.25">
      <c r="B36" s="2" t="s">
        <v>18</v>
      </c>
      <c r="H36" s="49">
        <f>SUM(H33:H35)</f>
        <v>24130339.149999999</v>
      </c>
      <c r="I36" s="49"/>
    </row>
    <row r="37" spans="2:13" ht="15.75" thickBot="1" x14ac:dyDescent="0.3">
      <c r="B37" s="3" t="s">
        <v>19</v>
      </c>
      <c r="H37" s="50">
        <f>H27+H36</f>
        <v>24130339.149999999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4"/>
      <c r="C45" s="24"/>
      <c r="D45" s="59" t="s">
        <v>21</v>
      </c>
      <c r="E45" s="59"/>
      <c r="F45" s="59"/>
      <c r="G45" s="59"/>
      <c r="H45" s="59"/>
      <c r="I45" s="24"/>
      <c r="J45" s="24"/>
    </row>
    <row r="46" spans="2:13" x14ac:dyDescent="0.25">
      <c r="E46" s="24"/>
      <c r="F46" s="24"/>
      <c r="G46" s="24"/>
    </row>
    <row r="47" spans="2:13" ht="13.5" customHeight="1" x14ac:dyDescent="0.25">
      <c r="E47" s="24"/>
      <c r="F47" s="24"/>
      <c r="G47" s="24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5" sqref="Q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22018096.52</v>
      </c>
      <c r="I16" s="53"/>
    </row>
    <row r="17" spans="2:13" ht="15.75" thickBot="1" x14ac:dyDescent="0.3">
      <c r="B17" s="2" t="s">
        <v>6</v>
      </c>
      <c r="H17" s="52">
        <f>H15+H16</f>
        <v>22018096.52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22018096.52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22018096.52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-12508406.48</v>
      </c>
      <c r="I35" s="53"/>
    </row>
    <row r="36" spans="2:13" x14ac:dyDescent="0.25">
      <c r="B36" s="2" t="s">
        <v>18</v>
      </c>
      <c r="H36" s="49">
        <f>SUM(H33:H35)</f>
        <v>22018096.52</v>
      </c>
      <c r="I36" s="49"/>
    </row>
    <row r="37" spans="2:13" ht="15.75" thickBot="1" x14ac:dyDescent="0.3">
      <c r="B37" s="3" t="s">
        <v>19</v>
      </c>
      <c r="H37" s="50">
        <f>H27+H36</f>
        <v>22018096.52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5"/>
      <c r="C45" s="25"/>
      <c r="D45" s="59" t="s">
        <v>21</v>
      </c>
      <c r="E45" s="59"/>
      <c r="F45" s="59"/>
      <c r="G45" s="59"/>
      <c r="H45" s="59"/>
      <c r="I45" s="25"/>
      <c r="J45" s="25"/>
    </row>
    <row r="46" spans="2:13" x14ac:dyDescent="0.25">
      <c r="E46" s="25"/>
      <c r="F46" s="25"/>
      <c r="G46" s="25"/>
    </row>
    <row r="47" spans="2:13" ht="13.5" customHeight="1" x14ac:dyDescent="0.25">
      <c r="E47" s="25"/>
      <c r="F47" s="25"/>
      <c r="G47" s="25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L7" sqref="L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18295713.870000001</v>
      </c>
      <c r="I16" s="53"/>
    </row>
    <row r="17" spans="2:13" ht="15.75" thickBot="1" x14ac:dyDescent="0.3">
      <c r="B17" s="2" t="s">
        <v>6</v>
      </c>
      <c r="H17" s="52">
        <f>H15+H16</f>
        <v>18295713.870000001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18295713.870000001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18295713.869999997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-16230789.130000001</v>
      </c>
      <c r="I35" s="53"/>
    </row>
    <row r="36" spans="2:13" x14ac:dyDescent="0.25">
      <c r="B36" s="2" t="s">
        <v>18</v>
      </c>
      <c r="H36" s="49">
        <f>SUM(H33:H35)</f>
        <v>18295713.869999997</v>
      </c>
      <c r="I36" s="49"/>
    </row>
    <row r="37" spans="2:13" ht="15.75" thickBot="1" x14ac:dyDescent="0.3">
      <c r="B37" s="3" t="s">
        <v>19</v>
      </c>
      <c r="H37" s="50">
        <f>H27+H36</f>
        <v>18295713.869999997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6"/>
      <c r="C45" s="26"/>
      <c r="D45" s="59" t="s">
        <v>21</v>
      </c>
      <c r="E45" s="59"/>
      <c r="F45" s="59"/>
      <c r="G45" s="59"/>
      <c r="H45" s="59"/>
      <c r="I45" s="26"/>
      <c r="J45" s="26"/>
    </row>
    <row r="46" spans="2:13" x14ac:dyDescent="0.25">
      <c r="E46" s="26"/>
      <c r="F46" s="26"/>
      <c r="G46" s="26"/>
    </row>
    <row r="47" spans="2:13" ht="13.5" customHeight="1" x14ac:dyDescent="0.25">
      <c r="E47" s="26"/>
      <c r="F47" s="26"/>
      <c r="G47" s="26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5" workbookViewId="0">
      <selection activeCell="N46" sqref="N4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15793996.59</v>
      </c>
      <c r="I16" s="53"/>
    </row>
    <row r="17" spans="2:13" ht="15.75" thickBot="1" x14ac:dyDescent="0.3">
      <c r="B17" s="2" t="s">
        <v>6</v>
      </c>
      <c r="H17" s="52">
        <f>H15+H16</f>
        <v>15793996.59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15793996.59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15793996.59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-18732506.41</v>
      </c>
      <c r="I35" s="53"/>
    </row>
    <row r="36" spans="2:13" x14ac:dyDescent="0.25">
      <c r="B36" s="2" t="s">
        <v>18</v>
      </c>
      <c r="H36" s="49">
        <f>SUM(H33:H35)</f>
        <v>15793996.59</v>
      </c>
      <c r="I36" s="49"/>
    </row>
    <row r="37" spans="2:13" ht="15.75" thickBot="1" x14ac:dyDescent="0.3">
      <c r="B37" s="3" t="s">
        <v>19</v>
      </c>
      <c r="H37" s="50">
        <f>H27+H36</f>
        <v>15793996.59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7"/>
      <c r="C45" s="27"/>
      <c r="D45" s="59" t="s">
        <v>21</v>
      </c>
      <c r="E45" s="59"/>
      <c r="F45" s="59"/>
      <c r="G45" s="59"/>
      <c r="H45" s="59"/>
      <c r="I45" s="27"/>
      <c r="J45" s="27"/>
    </row>
    <row r="46" spans="2:13" x14ac:dyDescent="0.25">
      <c r="E46" s="27"/>
      <c r="F46" s="27"/>
      <c r="G46" s="27"/>
    </row>
    <row r="47" spans="2:13" ht="13.5" customHeight="1" x14ac:dyDescent="0.25">
      <c r="E47" s="27"/>
      <c r="F47" s="27"/>
      <c r="G47" s="27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3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20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3">
        <v>30917076.890000001</v>
      </c>
      <c r="I16" s="53"/>
    </row>
    <row r="17" spans="2:13" ht="15.75" thickBot="1" x14ac:dyDescent="0.3">
      <c r="B17" s="2" t="s">
        <v>6</v>
      </c>
      <c r="H17" s="52">
        <f>H15+H16</f>
        <v>30917076.890000001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10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33250239.260000002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34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30" spans="2:13" x14ac:dyDescent="0.25">
      <c r="B30" s="2" t="s">
        <v>17</v>
      </c>
    </row>
    <row r="31" spans="2:13" x14ac:dyDescent="0.25">
      <c r="B31" s="3" t="s">
        <v>15</v>
      </c>
      <c r="H31" s="53">
        <v>36368664</v>
      </c>
      <c r="I31" s="53"/>
    </row>
    <row r="32" spans="2:13" x14ac:dyDescent="0.25">
      <c r="B32" s="2" t="s">
        <v>20</v>
      </c>
      <c r="H32" s="53">
        <v>0</v>
      </c>
      <c r="I32" s="53"/>
    </row>
    <row r="33" spans="2:13" x14ac:dyDescent="0.25">
      <c r="B33" s="3" t="s">
        <v>16</v>
      </c>
      <c r="H33" s="53">
        <v>-5451587.1100000003</v>
      </c>
      <c r="I33" s="53"/>
    </row>
    <row r="34" spans="2:13" x14ac:dyDescent="0.25">
      <c r="B34" s="2" t="s">
        <v>18</v>
      </c>
      <c r="H34" s="49">
        <f>SUM(H31:H33)</f>
        <v>30917076.890000001</v>
      </c>
      <c r="I34" s="49"/>
    </row>
    <row r="35" spans="2:13" ht="15.75" thickBot="1" x14ac:dyDescent="0.3">
      <c r="B35" s="3" t="s">
        <v>19</v>
      </c>
      <c r="H35" s="50">
        <f>H28+H34</f>
        <v>33250239.260000002</v>
      </c>
      <c r="I35" s="51"/>
      <c r="M35" s="4">
        <f>H35-H23</f>
        <v>0</v>
      </c>
    </row>
    <row r="36" spans="2:13" x14ac:dyDescent="0.25">
      <c r="B36" s="3"/>
      <c r="H36" s="6"/>
      <c r="I36" s="7"/>
    </row>
    <row r="37" spans="2:13" x14ac:dyDescent="0.25">
      <c r="B37" s="3" t="s">
        <v>27</v>
      </c>
      <c r="H37" s="56" t="s">
        <v>22</v>
      </c>
      <c r="I37" s="56"/>
      <c r="J37" s="56"/>
      <c r="L37" s="8"/>
    </row>
    <row r="40" spans="2:13" x14ac:dyDescent="0.25">
      <c r="B40" s="55" t="s">
        <v>23</v>
      </c>
      <c r="C40" s="55"/>
      <c r="D40" s="55"/>
      <c r="H40" s="55" t="s">
        <v>25</v>
      </c>
      <c r="I40" s="55"/>
      <c r="J40" s="55"/>
    </row>
    <row r="41" spans="2:13" x14ac:dyDescent="0.25">
      <c r="B41" s="56" t="s">
        <v>24</v>
      </c>
      <c r="C41" s="56"/>
      <c r="D41" s="56"/>
      <c r="H41" s="56" t="s">
        <v>24</v>
      </c>
      <c r="I41" s="56"/>
      <c r="J41" s="56"/>
    </row>
    <row r="42" spans="2:13" x14ac:dyDescent="0.25">
      <c r="B42" s="9"/>
      <c r="C42" s="9"/>
      <c r="D42" s="9"/>
      <c r="H42" s="9"/>
      <c r="I42" s="9"/>
      <c r="J42" s="9"/>
    </row>
    <row r="43" spans="2:13" x14ac:dyDescent="0.25">
      <c r="B43" s="9"/>
      <c r="C43" s="9"/>
      <c r="D43" s="9"/>
      <c r="H43" s="9"/>
      <c r="I43" s="9"/>
      <c r="J43" s="9"/>
    </row>
    <row r="44" spans="2:13" x14ac:dyDescent="0.25">
      <c r="D44" s="56" t="s">
        <v>21</v>
      </c>
      <c r="E44" s="56"/>
      <c r="F44" s="56"/>
      <c r="G44" s="56"/>
      <c r="H44" s="56"/>
    </row>
    <row r="45" spans="2:13" x14ac:dyDescent="0.25">
      <c r="E45" s="9"/>
      <c r="F45" s="9"/>
      <c r="G45" s="9"/>
    </row>
    <row r="46" spans="2:13" x14ac:dyDescent="0.25">
      <c r="E46" s="9"/>
      <c r="F46" s="9"/>
      <c r="G46" s="9"/>
    </row>
    <row r="47" spans="2:13" x14ac:dyDescent="0.25">
      <c r="E47" s="9"/>
      <c r="F47" s="9"/>
      <c r="G47" s="9"/>
    </row>
    <row r="48" spans="2:13" x14ac:dyDescent="0.25">
      <c r="D48" s="55" t="s">
        <v>26</v>
      </c>
      <c r="E48" s="55"/>
      <c r="F48" s="55"/>
      <c r="G48" s="55"/>
      <c r="H48" s="55"/>
    </row>
    <row r="49" spans="4:14" x14ac:dyDescent="0.25">
      <c r="D49" s="56" t="s">
        <v>28</v>
      </c>
      <c r="E49" s="56"/>
      <c r="F49" s="56"/>
      <c r="G49" s="56"/>
      <c r="H49" s="56"/>
    </row>
    <row r="51" spans="4:14" x14ac:dyDescent="0.25">
      <c r="H51" s="4"/>
    </row>
    <row r="53" spans="4:14" x14ac:dyDescent="0.25">
      <c r="N53" t="s">
        <v>29</v>
      </c>
    </row>
  </sheetData>
  <mergeCells count="27">
    <mergeCell ref="D44:H44"/>
    <mergeCell ref="D48:H48"/>
    <mergeCell ref="D49:H49"/>
    <mergeCell ref="H35:I35"/>
    <mergeCell ref="H37:J37"/>
    <mergeCell ref="B40:D40"/>
    <mergeCell ref="H40:J40"/>
    <mergeCell ref="B41:D41"/>
    <mergeCell ref="H41:J41"/>
    <mergeCell ref="H34:I34"/>
    <mergeCell ref="H16:I16"/>
    <mergeCell ref="H17:I17"/>
    <mergeCell ref="H20:I20"/>
    <mergeCell ref="H21:I21"/>
    <mergeCell ref="H22:I22"/>
    <mergeCell ref="H23:I23"/>
    <mergeCell ref="H27:I27"/>
    <mergeCell ref="H28:I28"/>
    <mergeCell ref="H31:I31"/>
    <mergeCell ref="H32:I32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15" sqref="Q1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13244390.1</v>
      </c>
      <c r="I16" s="53"/>
    </row>
    <row r="17" spans="2:13" ht="15.75" thickBot="1" x14ac:dyDescent="0.3">
      <c r="B17" s="2" t="s">
        <v>6</v>
      </c>
      <c r="H17" s="52">
        <f>H15+H16</f>
        <v>13244390.1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13244390.1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13244390.100000001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-21282112.899999999</v>
      </c>
      <c r="I35" s="53"/>
    </row>
    <row r="36" spans="2:13" x14ac:dyDescent="0.25">
      <c r="B36" s="2" t="s">
        <v>18</v>
      </c>
      <c r="H36" s="49">
        <f>SUM(H33:H35)</f>
        <v>13244390.100000001</v>
      </c>
      <c r="I36" s="49"/>
    </row>
    <row r="37" spans="2:13" ht="15.75" thickBot="1" x14ac:dyDescent="0.3">
      <c r="B37" s="3" t="s">
        <v>19</v>
      </c>
      <c r="H37" s="50">
        <f>H27+H36</f>
        <v>13244390.100000001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8"/>
      <c r="C45" s="28"/>
      <c r="D45" s="59" t="s">
        <v>21</v>
      </c>
      <c r="E45" s="59"/>
      <c r="F45" s="59"/>
      <c r="G45" s="59"/>
      <c r="H45" s="59"/>
      <c r="I45" s="28"/>
      <c r="J45" s="28"/>
    </row>
    <row r="46" spans="2:13" x14ac:dyDescent="0.25">
      <c r="E46" s="28"/>
      <c r="F46" s="28"/>
      <c r="G46" s="28"/>
    </row>
    <row r="47" spans="2:13" ht="13.5" customHeight="1" x14ac:dyDescent="0.25">
      <c r="E47" s="28"/>
      <c r="F47" s="28"/>
      <c r="G47" s="28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sqref="A1:K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6568530.79</v>
      </c>
      <c r="I16" s="53"/>
    </row>
    <row r="17" spans="2:13" ht="15.75" thickBot="1" x14ac:dyDescent="0.3">
      <c r="B17" s="2" t="s">
        <v>6</v>
      </c>
      <c r="H17" s="52">
        <f>H15+H16</f>
        <v>6568530.79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6568530.79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6568530.7899999991</v>
      </c>
    </row>
    <row r="33" spans="2:13" x14ac:dyDescent="0.25">
      <c r="B33" s="3" t="s">
        <v>15</v>
      </c>
      <c r="H33" s="53">
        <v>34526503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-27957972.210000001</v>
      </c>
      <c r="I35" s="53"/>
    </row>
    <row r="36" spans="2:13" x14ac:dyDescent="0.25">
      <c r="B36" s="2" t="s">
        <v>18</v>
      </c>
      <c r="H36" s="49">
        <f>SUM(H33:H35)</f>
        <v>6568530.7899999991</v>
      </c>
      <c r="I36" s="49"/>
    </row>
    <row r="37" spans="2:13" ht="15.75" thickBot="1" x14ac:dyDescent="0.3">
      <c r="B37" s="3" t="s">
        <v>19</v>
      </c>
      <c r="H37" s="50">
        <f>H27+H36</f>
        <v>6568530.7899999991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29"/>
      <c r="C45" s="29"/>
      <c r="D45" s="59" t="s">
        <v>21</v>
      </c>
      <c r="E45" s="59"/>
      <c r="F45" s="59"/>
      <c r="G45" s="59"/>
      <c r="H45" s="59"/>
      <c r="I45" s="29"/>
      <c r="J45" s="29"/>
    </row>
    <row r="46" spans="2:13" x14ac:dyDescent="0.25">
      <c r="E46" s="29"/>
      <c r="F46" s="29"/>
      <c r="G46" s="29"/>
    </row>
    <row r="47" spans="2:13" ht="13.5" customHeight="1" x14ac:dyDescent="0.25">
      <c r="E47" s="29"/>
      <c r="F47" s="29"/>
      <c r="G47" s="29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22" workbookViewId="0">
      <selection activeCell="O39" sqref="O3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33658412.75</v>
      </c>
      <c r="I16" s="53"/>
    </row>
    <row r="17" spans="2:13" ht="15.75" thickBot="1" x14ac:dyDescent="0.3">
      <c r="B17" s="2" t="s">
        <v>6</v>
      </c>
      <c r="H17" s="52">
        <f>H15+H16</f>
        <v>33658412.75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33658412.75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33658412.75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-1890044.25</v>
      </c>
      <c r="I35" s="53"/>
    </row>
    <row r="36" spans="2:13" x14ac:dyDescent="0.25">
      <c r="B36" s="2" t="s">
        <v>18</v>
      </c>
      <c r="H36" s="49">
        <f>SUM(H33:H35)</f>
        <v>33658412.75</v>
      </c>
      <c r="I36" s="49"/>
    </row>
    <row r="37" spans="2:13" ht="15.75" thickBot="1" x14ac:dyDescent="0.3">
      <c r="B37" s="3" t="s">
        <v>19</v>
      </c>
      <c r="H37" s="50">
        <f>H27+H36</f>
        <v>33658412.75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0"/>
      <c r="C45" s="30"/>
      <c r="D45" s="59" t="s">
        <v>21</v>
      </c>
      <c r="E45" s="59"/>
      <c r="F45" s="59"/>
      <c r="G45" s="59"/>
      <c r="H45" s="59"/>
      <c r="I45" s="30"/>
      <c r="J45" s="30"/>
    </row>
    <row r="46" spans="2:13" x14ac:dyDescent="0.25">
      <c r="E46" s="30"/>
      <c r="F46" s="30"/>
      <c r="G46" s="30"/>
    </row>
    <row r="47" spans="2:13" ht="13.5" customHeight="1" x14ac:dyDescent="0.25">
      <c r="E47" s="30"/>
      <c r="F47" s="30"/>
      <c r="G47" s="30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62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3" sqref="M1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22930216.239999998</v>
      </c>
      <c r="I16" s="61"/>
    </row>
    <row r="17" spans="2:13" ht="15.75" thickBot="1" x14ac:dyDescent="0.3">
      <c r="B17" s="2" t="s">
        <v>6</v>
      </c>
      <c r="H17" s="52">
        <f>H15+H16</f>
        <v>22930216.239999998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22930216.239999998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-12618240.76</v>
      </c>
      <c r="I35" s="53"/>
    </row>
    <row r="36" spans="2:13" x14ac:dyDescent="0.25">
      <c r="B36" s="2" t="s">
        <v>18</v>
      </c>
      <c r="H36" s="49">
        <f>SUM(H33:H35)</f>
        <v>22930216.240000002</v>
      </c>
      <c r="I36" s="49"/>
    </row>
    <row r="37" spans="2:13" ht="15.75" thickBot="1" x14ac:dyDescent="0.3">
      <c r="B37" s="3" t="s">
        <v>19</v>
      </c>
      <c r="H37" s="50">
        <f>H27+H36</f>
        <v>22930216.240000002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102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103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7"/>
      <c r="C45" s="47"/>
      <c r="D45" s="59" t="s">
        <v>21</v>
      </c>
      <c r="E45" s="59"/>
      <c r="F45" s="59"/>
      <c r="G45" s="59"/>
      <c r="H45" s="59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1" workbookViewId="0">
      <selection activeCell="N42" sqref="N4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79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31894057.84</v>
      </c>
      <c r="I16" s="53"/>
    </row>
    <row r="17" spans="2:13" ht="15.75" thickBot="1" x14ac:dyDescent="0.3">
      <c r="B17" s="2" t="s">
        <v>6</v>
      </c>
      <c r="H17" s="52">
        <f>H15+H16</f>
        <v>31894057.84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31894057.84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31894057.84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-3654399.16</v>
      </c>
      <c r="I35" s="53"/>
    </row>
    <row r="36" spans="2:13" x14ac:dyDescent="0.25">
      <c r="B36" s="2" t="s">
        <v>18</v>
      </c>
      <c r="H36" s="49">
        <f>SUM(H33:H35)</f>
        <v>31894057.84</v>
      </c>
      <c r="I36" s="49"/>
    </row>
    <row r="37" spans="2:13" ht="15.75" thickBot="1" x14ac:dyDescent="0.3">
      <c r="B37" s="3" t="s">
        <v>19</v>
      </c>
      <c r="H37" s="50">
        <f>H27+H36</f>
        <v>31894057.84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1"/>
      <c r="C45" s="31"/>
      <c r="D45" s="59" t="s">
        <v>21</v>
      </c>
      <c r="E45" s="59"/>
      <c r="F45" s="59"/>
      <c r="G45" s="59"/>
      <c r="H45" s="59"/>
      <c r="I45" s="31"/>
      <c r="J45" s="31"/>
    </row>
    <row r="46" spans="2:13" x14ac:dyDescent="0.25">
      <c r="E46" s="31"/>
      <c r="F46" s="31"/>
      <c r="G46" s="31"/>
    </row>
    <row r="47" spans="2:13" ht="13.5" customHeight="1" x14ac:dyDescent="0.25">
      <c r="E47" s="31"/>
      <c r="F47" s="31"/>
      <c r="G47" s="31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N9" sqref="N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28212546.039999999</v>
      </c>
      <c r="I16" s="53"/>
    </row>
    <row r="17" spans="2:13" ht="15.75" thickBot="1" x14ac:dyDescent="0.3">
      <c r="B17" s="2" t="s">
        <v>6</v>
      </c>
      <c r="H17" s="52">
        <f>H15+H16</f>
        <v>28212546.039999999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28212546.039999999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28212546.039999999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-7335910.96</v>
      </c>
      <c r="I35" s="53"/>
    </row>
    <row r="36" spans="2:13" x14ac:dyDescent="0.25">
      <c r="B36" s="2" t="s">
        <v>18</v>
      </c>
      <c r="H36" s="49">
        <f>SUM(H33:H35)</f>
        <v>28212546.039999999</v>
      </c>
      <c r="I36" s="49"/>
    </row>
    <row r="37" spans="2:13" ht="15.75" thickBot="1" x14ac:dyDescent="0.3">
      <c r="B37" s="3" t="s">
        <v>19</v>
      </c>
      <c r="H37" s="50">
        <f>H27+H36</f>
        <v>28212546.039999999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2"/>
      <c r="C45" s="32"/>
      <c r="D45" s="59" t="s">
        <v>21</v>
      </c>
      <c r="E45" s="59"/>
      <c r="F45" s="59"/>
      <c r="G45" s="59"/>
      <c r="H45" s="59"/>
      <c r="I45" s="32"/>
      <c r="J45" s="32"/>
    </row>
    <row r="46" spans="2:13" x14ac:dyDescent="0.25">
      <c r="E46" s="32"/>
      <c r="F46" s="32"/>
      <c r="G46" s="32"/>
    </row>
    <row r="47" spans="2:13" ht="13.5" customHeight="1" x14ac:dyDescent="0.25">
      <c r="E47" s="32"/>
      <c r="F47" s="32"/>
      <c r="G47" s="32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10" sqref="M1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26390846.460000001</v>
      </c>
      <c r="I16" s="53"/>
    </row>
    <row r="17" spans="2:13" ht="15.75" thickBot="1" x14ac:dyDescent="0.3">
      <c r="B17" s="2" t="s">
        <v>6</v>
      </c>
      <c r="H17" s="52">
        <f>H15+H16</f>
        <v>26390846.460000001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26390846.460000001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26390846.460000001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-9157610.5399999991</v>
      </c>
      <c r="I35" s="53"/>
    </row>
    <row r="36" spans="2:13" x14ac:dyDescent="0.25">
      <c r="B36" s="2" t="s">
        <v>18</v>
      </c>
      <c r="H36" s="49">
        <f>SUM(H33:H35)</f>
        <v>26390846.460000001</v>
      </c>
      <c r="I36" s="49"/>
    </row>
    <row r="37" spans="2:13" ht="15.75" thickBot="1" x14ac:dyDescent="0.3">
      <c r="B37" s="3" t="s">
        <v>19</v>
      </c>
      <c r="H37" s="50">
        <f>H27+H36</f>
        <v>26390846.460000001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3"/>
      <c r="C45" s="33"/>
      <c r="D45" s="59" t="s">
        <v>21</v>
      </c>
      <c r="E45" s="59"/>
      <c r="F45" s="59"/>
      <c r="G45" s="59"/>
      <c r="H45" s="59"/>
      <c r="I45" s="33"/>
      <c r="J45" s="33"/>
    </row>
    <row r="46" spans="2:13" x14ac:dyDescent="0.25">
      <c r="E46" s="33"/>
      <c r="F46" s="33"/>
      <c r="G46" s="33"/>
    </row>
    <row r="47" spans="2:13" ht="13.5" customHeight="1" x14ac:dyDescent="0.25">
      <c r="E47" s="33"/>
      <c r="F47" s="33"/>
      <c r="G47" s="33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N47" sqref="N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24053627.960000001</v>
      </c>
      <c r="I16" s="53"/>
    </row>
    <row r="17" spans="2:13" ht="15.75" thickBot="1" x14ac:dyDescent="0.3">
      <c r="B17" s="2" t="s">
        <v>6</v>
      </c>
      <c r="H17" s="52">
        <f>H15+H16</f>
        <v>24053627.960000001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24053627.960000001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24053627.960000001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-11494829.039999999</v>
      </c>
      <c r="I35" s="53"/>
    </row>
    <row r="36" spans="2:13" x14ac:dyDescent="0.25">
      <c r="B36" s="2" t="s">
        <v>18</v>
      </c>
      <c r="H36" s="49">
        <f>SUM(H33:H35)</f>
        <v>24053627.960000001</v>
      </c>
      <c r="I36" s="49"/>
    </row>
    <row r="37" spans="2:13" ht="15.75" thickBot="1" x14ac:dyDescent="0.3">
      <c r="B37" s="3" t="s">
        <v>19</v>
      </c>
      <c r="H37" s="50">
        <f>H27+H36</f>
        <v>24053627.960000001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4"/>
      <c r="C45" s="34"/>
      <c r="D45" s="59" t="s">
        <v>21</v>
      </c>
      <c r="E45" s="59"/>
      <c r="F45" s="59"/>
      <c r="G45" s="59"/>
      <c r="H45" s="59"/>
      <c r="I45" s="34"/>
      <c r="J45" s="34"/>
    </row>
    <row r="46" spans="2:13" x14ac:dyDescent="0.25">
      <c r="E46" s="34"/>
      <c r="F46" s="34"/>
      <c r="G46" s="34"/>
    </row>
    <row r="47" spans="2:13" ht="13.5" customHeight="1" x14ac:dyDescent="0.25">
      <c r="E47" s="34"/>
      <c r="F47" s="34"/>
      <c r="G47" s="34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11" sqref="O1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21043539.52</v>
      </c>
      <c r="I16" s="53"/>
    </row>
    <row r="17" spans="2:13" ht="15.75" thickBot="1" x14ac:dyDescent="0.3">
      <c r="B17" s="2" t="s">
        <v>6</v>
      </c>
      <c r="H17" s="52">
        <f>H15+H16</f>
        <v>21043539.52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21043539.52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21043539.52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-14504917.48</v>
      </c>
      <c r="I35" s="53"/>
    </row>
    <row r="36" spans="2:13" x14ac:dyDescent="0.25">
      <c r="B36" s="2" t="s">
        <v>18</v>
      </c>
      <c r="H36" s="49">
        <f>SUM(H33:H35)</f>
        <v>21043539.52</v>
      </c>
      <c r="I36" s="49"/>
    </row>
    <row r="37" spans="2:13" ht="15.75" thickBot="1" x14ac:dyDescent="0.3">
      <c r="B37" s="3" t="s">
        <v>19</v>
      </c>
      <c r="H37" s="50">
        <f>H27+H36</f>
        <v>21043539.52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5"/>
      <c r="C45" s="35"/>
      <c r="D45" s="59" t="s">
        <v>21</v>
      </c>
      <c r="E45" s="59"/>
      <c r="F45" s="59"/>
      <c r="G45" s="59"/>
      <c r="H45" s="59"/>
      <c r="I45" s="35"/>
      <c r="J45" s="35"/>
    </row>
    <row r="46" spans="2:13" x14ac:dyDescent="0.25">
      <c r="E46" s="35"/>
      <c r="F46" s="35"/>
      <c r="G46" s="35"/>
    </row>
    <row r="47" spans="2:13" ht="13.5" customHeight="1" x14ac:dyDescent="0.25">
      <c r="E47" s="35"/>
      <c r="F47" s="35"/>
      <c r="G47" s="35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7" workbookViewId="0">
      <selection activeCell="N44" sqref="N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6.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3">
        <v>28638797.23</v>
      </c>
      <c r="I16" s="53"/>
    </row>
    <row r="17" spans="2:13" ht="15.75" thickBot="1" x14ac:dyDescent="0.3">
      <c r="B17" s="2" t="s">
        <v>6</v>
      </c>
      <c r="H17" s="52">
        <f>H15+H16</f>
        <v>28638797.23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10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30971959.600000001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36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B29" s="2"/>
      <c r="H29" s="12"/>
      <c r="I29" s="12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40</v>
      </c>
      <c r="H31" s="53">
        <v>0</v>
      </c>
      <c r="I31" s="53"/>
      <c r="M31" s="4"/>
    </row>
    <row r="32" spans="2:13" ht="12" customHeight="1" x14ac:dyDescent="0.25">
      <c r="B32" s="2"/>
      <c r="H32" s="12"/>
      <c r="I32" s="12"/>
    </row>
    <row r="33" spans="2:13" x14ac:dyDescent="0.25">
      <c r="B33" s="2" t="s">
        <v>17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53">
        <v>-7729866.7699999996</v>
      </c>
      <c r="I36" s="53"/>
    </row>
    <row r="37" spans="2:13" x14ac:dyDescent="0.25">
      <c r="B37" s="2" t="s">
        <v>18</v>
      </c>
      <c r="H37" s="49">
        <f>SUM(H34:H36)</f>
        <v>28638797.23</v>
      </c>
      <c r="I37" s="49"/>
    </row>
    <row r="38" spans="2:13" ht="15.75" thickBot="1" x14ac:dyDescent="0.3">
      <c r="B38" s="3" t="s">
        <v>19</v>
      </c>
      <c r="H38" s="50">
        <f>H28+H37</f>
        <v>30971959.600000001</v>
      </c>
      <c r="I38" s="5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1" spans="2:13" ht="14.25" customHeight="1" x14ac:dyDescent="0.25"/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6" t="s">
        <v>24</v>
      </c>
      <c r="C44" s="56"/>
      <c r="D44" s="56"/>
      <c r="H44" s="56" t="s">
        <v>24</v>
      </c>
      <c r="I44" s="56"/>
      <c r="J44" s="56"/>
    </row>
    <row r="45" spans="2:13" ht="13.5" customHeight="1" x14ac:dyDescent="0.25">
      <c r="B45" s="10"/>
      <c r="C45" s="10"/>
      <c r="D45" s="10"/>
      <c r="H45" s="10"/>
      <c r="I45" s="10"/>
      <c r="J45" s="10"/>
    </row>
    <row r="46" spans="2:13" x14ac:dyDescent="0.25">
      <c r="D46" s="56" t="s">
        <v>21</v>
      </c>
      <c r="E46" s="56"/>
      <c r="F46" s="56"/>
      <c r="G46" s="56"/>
      <c r="H46" s="56"/>
    </row>
    <row r="47" spans="2:13" x14ac:dyDescent="0.25">
      <c r="E47" s="10"/>
      <c r="F47" s="10"/>
      <c r="G47" s="10"/>
    </row>
    <row r="48" spans="2:13" x14ac:dyDescent="0.25">
      <c r="E48" s="10"/>
      <c r="F48" s="10"/>
      <c r="G48" s="10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6" t="s">
        <v>28</v>
      </c>
      <c r="E50" s="56"/>
      <c r="F50" s="56"/>
      <c r="G50" s="56"/>
      <c r="H50" s="5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30:I30"/>
    <mergeCell ref="H31:I31"/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14" sqref="N1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18549737.960000001</v>
      </c>
      <c r="I16" s="53"/>
    </row>
    <row r="17" spans="2:13" ht="15.75" thickBot="1" x14ac:dyDescent="0.3">
      <c r="B17" s="2" t="s">
        <v>6</v>
      </c>
      <c r="H17" s="52">
        <f>H15+H16</f>
        <v>18549737.960000001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18549737.960000001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18549737.960000001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-16998719.039999999</v>
      </c>
      <c r="I35" s="53"/>
    </row>
    <row r="36" spans="2:13" x14ac:dyDescent="0.25">
      <c r="B36" s="2" t="s">
        <v>18</v>
      </c>
      <c r="H36" s="49">
        <f>SUM(H33:H35)</f>
        <v>18549737.960000001</v>
      </c>
      <c r="I36" s="49"/>
    </row>
    <row r="37" spans="2:13" ht="15.75" thickBot="1" x14ac:dyDescent="0.3">
      <c r="B37" s="3" t="s">
        <v>19</v>
      </c>
      <c r="H37" s="50">
        <f>H27+H36</f>
        <v>18549737.960000001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6"/>
      <c r="C45" s="36"/>
      <c r="D45" s="59" t="s">
        <v>21</v>
      </c>
      <c r="E45" s="59"/>
      <c r="F45" s="59"/>
      <c r="G45" s="59"/>
      <c r="H45" s="59"/>
      <c r="I45" s="36"/>
      <c r="J45" s="36"/>
    </row>
    <row r="46" spans="2:13" x14ac:dyDescent="0.25">
      <c r="E46" s="36"/>
      <c r="F46" s="36"/>
      <c r="G46" s="36"/>
    </row>
    <row r="47" spans="2:13" ht="13.5" customHeight="1" x14ac:dyDescent="0.25">
      <c r="E47" s="36"/>
      <c r="F47" s="36"/>
      <c r="G47" s="36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47" sqref="M4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16427311.82</v>
      </c>
      <c r="I16" s="53"/>
    </row>
    <row r="17" spans="2:13" ht="15.75" thickBot="1" x14ac:dyDescent="0.3">
      <c r="B17" s="2" t="s">
        <v>6</v>
      </c>
      <c r="H17" s="52">
        <f>H15+H16</f>
        <v>16427311.82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16427311.82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16427311.82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-19121145.18</v>
      </c>
      <c r="I35" s="53"/>
    </row>
    <row r="36" spans="2:13" x14ac:dyDescent="0.25">
      <c r="B36" s="2" t="s">
        <v>18</v>
      </c>
      <c r="H36" s="49">
        <f>SUM(H33:H35)</f>
        <v>16427311.82</v>
      </c>
      <c r="I36" s="49"/>
    </row>
    <row r="37" spans="2:13" ht="15.75" thickBot="1" x14ac:dyDescent="0.3">
      <c r="B37" s="3" t="s">
        <v>19</v>
      </c>
      <c r="H37" s="50">
        <f>H27+H36</f>
        <v>16427311.82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23</v>
      </c>
      <c r="C42" s="60"/>
      <c r="D42" s="60"/>
      <c r="H42" s="60" t="s">
        <v>70</v>
      </c>
      <c r="I42" s="60"/>
      <c r="J42" s="60"/>
    </row>
    <row r="43" spans="2:13" ht="12" customHeight="1" x14ac:dyDescent="0.25">
      <c r="B43" s="59" t="s">
        <v>24</v>
      </c>
      <c r="C43" s="59"/>
      <c r="D43" s="59"/>
      <c r="H43" s="59" t="s">
        <v>71</v>
      </c>
      <c r="I43" s="59"/>
      <c r="J43" s="59"/>
    </row>
    <row r="44" spans="2:13" ht="10.5" customHeight="1" x14ac:dyDescent="0.25">
      <c r="B44" s="59" t="s">
        <v>54</v>
      </c>
      <c r="C44" s="59"/>
      <c r="D44" s="59"/>
      <c r="H44" s="59" t="s">
        <v>53</v>
      </c>
      <c r="I44" s="59"/>
      <c r="J44" s="59"/>
    </row>
    <row r="45" spans="2:13" x14ac:dyDescent="0.25">
      <c r="B45" s="37"/>
      <c r="C45" s="37"/>
      <c r="D45" s="59" t="s">
        <v>21</v>
      </c>
      <c r="E45" s="59"/>
      <c r="F45" s="59"/>
      <c r="G45" s="59"/>
      <c r="H45" s="59"/>
      <c r="I45" s="37"/>
      <c r="J45" s="37"/>
    </row>
    <row r="46" spans="2:13" x14ac:dyDescent="0.25">
      <c r="E46" s="37"/>
      <c r="F46" s="37"/>
      <c r="G46" s="37"/>
    </row>
    <row r="47" spans="2:13" ht="13.5" customHeight="1" x14ac:dyDescent="0.25">
      <c r="E47" s="37"/>
      <c r="F47" s="37"/>
      <c r="G47" s="37"/>
    </row>
    <row r="48" spans="2:13" x14ac:dyDescent="0.25">
      <c r="D48" s="60" t="s">
        <v>50</v>
      </c>
      <c r="E48" s="60"/>
      <c r="F48" s="60"/>
      <c r="G48" s="60"/>
      <c r="H48" s="60"/>
    </row>
    <row r="49" spans="4:14" x14ac:dyDescent="0.25">
      <c r="D49" s="59" t="s">
        <v>78</v>
      </c>
      <c r="E49" s="59"/>
      <c r="F49" s="59"/>
      <c r="G49" s="59"/>
      <c r="H49" s="59"/>
    </row>
    <row r="50" spans="4:14" ht="12" customHeight="1" x14ac:dyDescent="0.25">
      <c r="D50" s="59" t="s">
        <v>63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M58" sqref="M5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86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14235098.220000001</v>
      </c>
      <c r="I16" s="53"/>
    </row>
    <row r="17" spans="2:13" ht="15.75" thickBot="1" x14ac:dyDescent="0.3">
      <c r="B17" s="2" t="s">
        <v>6</v>
      </c>
      <c r="H17" s="52">
        <f>H15+H16</f>
        <v>14235098.220000001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14235098.220000001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14235098.219999999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-21313358.780000001</v>
      </c>
      <c r="I35" s="53"/>
    </row>
    <row r="36" spans="2:13" x14ac:dyDescent="0.25">
      <c r="B36" s="2" t="s">
        <v>18</v>
      </c>
      <c r="H36" s="49">
        <f>SUM(H33:H35)</f>
        <v>14235098.219999999</v>
      </c>
      <c r="I36" s="49"/>
    </row>
    <row r="37" spans="2:13" ht="15.75" thickBot="1" x14ac:dyDescent="0.3">
      <c r="B37" s="3" t="s">
        <v>19</v>
      </c>
      <c r="H37" s="50">
        <f>H27+H36</f>
        <v>14235098.219999999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89</v>
      </c>
      <c r="C42" s="60"/>
      <c r="D42" s="60"/>
      <c r="H42" s="60" t="s">
        <v>87</v>
      </c>
      <c r="I42" s="60"/>
      <c r="J42" s="60"/>
    </row>
    <row r="43" spans="2:13" ht="12" customHeight="1" x14ac:dyDescent="0.25">
      <c r="B43" s="59" t="s">
        <v>93</v>
      </c>
      <c r="C43" s="59"/>
      <c r="D43" s="59"/>
      <c r="H43" s="59" t="s">
        <v>88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38"/>
      <c r="C45" s="38"/>
      <c r="D45" s="59" t="s">
        <v>21</v>
      </c>
      <c r="E45" s="59"/>
      <c r="F45" s="59"/>
      <c r="G45" s="59"/>
      <c r="H45" s="59"/>
      <c r="I45" s="38"/>
      <c r="J45" s="38"/>
    </row>
    <row r="46" spans="2:13" x14ac:dyDescent="0.25">
      <c r="E46" s="38"/>
      <c r="F46" s="38"/>
      <c r="G46" s="38"/>
    </row>
    <row r="47" spans="2:13" ht="13.5" customHeight="1" x14ac:dyDescent="0.25">
      <c r="E47" s="38"/>
      <c r="F47" s="38"/>
      <c r="G47" s="38"/>
    </row>
    <row r="48" spans="2:13" x14ac:dyDescent="0.25">
      <c r="D48" s="60" t="s">
        <v>90</v>
      </c>
      <c r="E48" s="60"/>
      <c r="F48" s="60"/>
      <c r="G48" s="60"/>
      <c r="H48" s="60"/>
    </row>
    <row r="49" spans="4:14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10" workbookViewId="0">
      <selection activeCell="O26" sqref="O26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12202245.619999999</v>
      </c>
      <c r="I16" s="53"/>
    </row>
    <row r="17" spans="2:13" ht="15.75" thickBot="1" x14ac:dyDescent="0.3">
      <c r="B17" s="2" t="s">
        <v>6</v>
      </c>
      <c r="H17" s="52">
        <f>H15+H16</f>
        <v>12202245.619999999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12202245.619999999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12202245.620000001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-23346211.379999999</v>
      </c>
      <c r="I35" s="53"/>
    </row>
    <row r="36" spans="2:13" x14ac:dyDescent="0.25">
      <c r="B36" s="2" t="s">
        <v>18</v>
      </c>
      <c r="H36" s="49">
        <f>SUM(H33:H35)</f>
        <v>12202245.620000001</v>
      </c>
      <c r="I36" s="49"/>
    </row>
    <row r="37" spans="2:13" ht="15.75" thickBot="1" x14ac:dyDescent="0.3">
      <c r="B37" s="3" t="s">
        <v>19</v>
      </c>
      <c r="H37" s="50">
        <f>H27+H36</f>
        <v>12202245.620000001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89</v>
      </c>
      <c r="C42" s="60"/>
      <c r="D42" s="60"/>
      <c r="H42" s="60" t="s">
        <v>87</v>
      </c>
      <c r="I42" s="60"/>
      <c r="J42" s="60"/>
    </row>
    <row r="43" spans="2:13" ht="12" customHeight="1" x14ac:dyDescent="0.25">
      <c r="B43" s="59" t="s">
        <v>93</v>
      </c>
      <c r="C43" s="59"/>
      <c r="D43" s="59"/>
      <c r="H43" s="59" t="s">
        <v>88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39"/>
      <c r="C45" s="39"/>
      <c r="D45" s="59" t="s">
        <v>21</v>
      </c>
      <c r="E45" s="59"/>
      <c r="F45" s="59"/>
      <c r="G45" s="59"/>
      <c r="H45" s="59"/>
      <c r="I45" s="39"/>
      <c r="J45" s="39"/>
    </row>
    <row r="46" spans="2:13" x14ac:dyDescent="0.25">
      <c r="E46" s="39"/>
      <c r="F46" s="39"/>
      <c r="G46" s="39"/>
    </row>
    <row r="47" spans="2:13" ht="13.5" customHeight="1" x14ac:dyDescent="0.25">
      <c r="E47" s="39"/>
      <c r="F47" s="39"/>
      <c r="G47" s="39"/>
    </row>
    <row r="48" spans="2:13" x14ac:dyDescent="0.25">
      <c r="D48" s="60" t="s">
        <v>90</v>
      </c>
      <c r="E48" s="60"/>
      <c r="F48" s="60"/>
      <c r="G48" s="60"/>
      <c r="H48" s="60"/>
    </row>
    <row r="49" spans="4:14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4" workbookViewId="0">
      <selection activeCell="M18" sqref="M1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7027456.5999999996</v>
      </c>
      <c r="I16" s="53"/>
    </row>
    <row r="17" spans="2:13" ht="15.75" thickBot="1" x14ac:dyDescent="0.3">
      <c r="B17" s="2" t="s">
        <v>6</v>
      </c>
      <c r="H17" s="52">
        <f>H15+H16</f>
        <v>7027456.5999999996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7027456.5999999996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H33+H35</f>
        <v>7027456.6000000015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/>
      <c r="I34" s="53"/>
    </row>
    <row r="35" spans="2:13" x14ac:dyDescent="0.25">
      <c r="B35" s="3" t="s">
        <v>16</v>
      </c>
      <c r="H35" s="53">
        <v>-28521000.399999999</v>
      </c>
      <c r="I35" s="53"/>
    </row>
    <row r="36" spans="2:13" x14ac:dyDescent="0.25">
      <c r="B36" s="2" t="s">
        <v>18</v>
      </c>
      <c r="H36" s="49">
        <f>SUM(H33:H35)</f>
        <v>7027456.6000000015</v>
      </c>
      <c r="I36" s="49"/>
    </row>
    <row r="37" spans="2:13" ht="15.75" thickBot="1" x14ac:dyDescent="0.3">
      <c r="B37" s="3" t="s">
        <v>19</v>
      </c>
      <c r="H37" s="50">
        <f>H27+H36</f>
        <v>7027456.6000000015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2" spans="2:13" x14ac:dyDescent="0.25">
      <c r="B42" s="60" t="s">
        <v>89</v>
      </c>
      <c r="C42" s="60"/>
      <c r="D42" s="60"/>
      <c r="H42" s="60" t="s">
        <v>87</v>
      </c>
      <c r="I42" s="60"/>
      <c r="J42" s="60"/>
    </row>
    <row r="43" spans="2:13" ht="12" customHeight="1" x14ac:dyDescent="0.25">
      <c r="B43" s="59" t="s">
        <v>93</v>
      </c>
      <c r="C43" s="59"/>
      <c r="D43" s="59"/>
      <c r="H43" s="59" t="s">
        <v>88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0"/>
      <c r="C45" s="40"/>
      <c r="D45" s="59" t="s">
        <v>21</v>
      </c>
      <c r="E45" s="59"/>
      <c r="F45" s="59"/>
      <c r="G45" s="59"/>
      <c r="H45" s="59"/>
      <c r="I45" s="40"/>
      <c r="J45" s="40"/>
    </row>
    <row r="46" spans="2:13" x14ac:dyDescent="0.25">
      <c r="E46" s="40"/>
      <c r="F46" s="40"/>
      <c r="G46" s="40"/>
    </row>
    <row r="47" spans="2:13" ht="13.5" customHeight="1" x14ac:dyDescent="0.25">
      <c r="E47" s="40"/>
      <c r="F47" s="40"/>
      <c r="G47" s="40"/>
    </row>
    <row r="48" spans="2:13" x14ac:dyDescent="0.25">
      <c r="D48" s="60" t="s">
        <v>90</v>
      </c>
      <c r="E48" s="60"/>
      <c r="F48" s="60"/>
      <c r="G48" s="60"/>
      <c r="H48" s="60"/>
    </row>
    <row r="49" spans="4:14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3" workbookViewId="0">
      <selection activeCell="M45" sqref="M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646693.47</v>
      </c>
      <c r="I16" s="61"/>
    </row>
    <row r="17" spans="2:13" ht="15.75" thickBot="1" x14ac:dyDescent="0.3">
      <c r="B17" s="2" t="s">
        <v>6</v>
      </c>
      <c r="H17" s="52">
        <f>H15+H16</f>
        <v>646693.47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646693.47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646693.46999999881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-1311747</v>
      </c>
      <c r="I34" s="53"/>
    </row>
    <row r="35" spans="2:13" x14ac:dyDescent="0.25">
      <c r="B35" s="3" t="s">
        <v>16</v>
      </c>
      <c r="H35" s="53">
        <v>-33590016.530000001</v>
      </c>
      <c r="I35" s="53"/>
    </row>
    <row r="36" spans="2:13" x14ac:dyDescent="0.25">
      <c r="B36" s="2" t="s">
        <v>18</v>
      </c>
      <c r="H36" s="49">
        <f>SUM(H33:H35)</f>
        <v>646693.46999999881</v>
      </c>
      <c r="I36" s="49"/>
    </row>
    <row r="37" spans="2:13" ht="15.75" thickBot="1" x14ac:dyDescent="0.3">
      <c r="B37" s="3" t="s">
        <v>19</v>
      </c>
      <c r="H37" s="50">
        <f>H27+H36</f>
        <v>646693.46999999881</v>
      </c>
      <c r="I37" s="51"/>
      <c r="M37" s="4">
        <f>H37-H23</f>
        <v>-1.1641532182693481E-9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87</v>
      </c>
      <c r="I42" s="60"/>
      <c r="J42" s="60"/>
    </row>
    <row r="43" spans="2:13" ht="12" customHeight="1" x14ac:dyDescent="0.25">
      <c r="B43" s="59" t="s">
        <v>93</v>
      </c>
      <c r="C43" s="59"/>
      <c r="D43" s="59"/>
      <c r="H43" s="59" t="s">
        <v>88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1"/>
      <c r="C45" s="41"/>
      <c r="D45" s="59" t="s">
        <v>21</v>
      </c>
      <c r="E45" s="59"/>
      <c r="F45" s="59"/>
      <c r="G45" s="59"/>
      <c r="H45" s="59"/>
      <c r="I45" s="41"/>
      <c r="J45" s="41"/>
    </row>
    <row r="46" spans="2:13" x14ac:dyDescent="0.25">
      <c r="E46" s="41"/>
      <c r="F46" s="41"/>
      <c r="G46" s="41"/>
    </row>
    <row r="47" spans="2:13" ht="13.5" customHeight="1" x14ac:dyDescent="0.25">
      <c r="E47" s="41"/>
      <c r="F47" s="41"/>
      <c r="G47" s="41"/>
    </row>
    <row r="48" spans="2:13" x14ac:dyDescent="0.25">
      <c r="D48" s="60" t="s">
        <v>90</v>
      </c>
      <c r="E48" s="60"/>
      <c r="F48" s="60"/>
      <c r="G48" s="60"/>
      <c r="H48" s="60"/>
    </row>
    <row r="49" spans="4:14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45" sqref="N45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32526168.73</v>
      </c>
      <c r="I16" s="61"/>
    </row>
    <row r="17" spans="2:13" ht="15.75" thickBot="1" x14ac:dyDescent="0.3">
      <c r="B17" s="2" t="s">
        <v>6</v>
      </c>
      <c r="H17" s="52">
        <v>33837915.729999997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33837915.729999997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33837915.729999997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-1710541.27</v>
      </c>
      <c r="I35" s="53"/>
    </row>
    <row r="36" spans="2:13" x14ac:dyDescent="0.25">
      <c r="B36" s="2" t="s">
        <v>18</v>
      </c>
      <c r="H36" s="49">
        <f>SUM(H33:H35)</f>
        <v>33837915.729999997</v>
      </c>
      <c r="I36" s="49"/>
    </row>
    <row r="37" spans="2:13" ht="15.75" thickBot="1" x14ac:dyDescent="0.3">
      <c r="B37" s="3" t="s">
        <v>19</v>
      </c>
      <c r="H37" s="50">
        <f>H27+H36</f>
        <v>33837915.729999997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87</v>
      </c>
      <c r="I42" s="60"/>
      <c r="J42" s="60"/>
    </row>
    <row r="43" spans="2:13" ht="12" customHeight="1" x14ac:dyDescent="0.25">
      <c r="B43" s="59" t="s">
        <v>93</v>
      </c>
      <c r="C43" s="59"/>
      <c r="D43" s="59"/>
      <c r="H43" s="59" t="s">
        <v>88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2"/>
      <c r="C45" s="42"/>
      <c r="D45" s="59" t="s">
        <v>21</v>
      </c>
      <c r="E45" s="59"/>
      <c r="F45" s="59"/>
      <c r="G45" s="59"/>
      <c r="H45" s="59"/>
      <c r="I45" s="42"/>
      <c r="J45" s="42"/>
    </row>
    <row r="46" spans="2:13" x14ac:dyDescent="0.25">
      <c r="E46" s="42"/>
      <c r="F46" s="42"/>
      <c r="G46" s="42"/>
    </row>
    <row r="47" spans="2:13" ht="13.5" customHeight="1" x14ac:dyDescent="0.25">
      <c r="E47" s="42"/>
      <c r="F47" s="42"/>
      <c r="G47" s="42"/>
    </row>
    <row r="48" spans="2:13" x14ac:dyDescent="0.25">
      <c r="D48" s="60" t="s">
        <v>90</v>
      </c>
      <c r="E48" s="60"/>
      <c r="F48" s="60"/>
      <c r="G48" s="60"/>
      <c r="H48" s="60"/>
    </row>
    <row r="49" spans="4:14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O9" sqref="O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99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31837386.460000001</v>
      </c>
      <c r="I16" s="61"/>
    </row>
    <row r="17" spans="2:13" ht="15.75" thickBot="1" x14ac:dyDescent="0.3">
      <c r="B17" s="2" t="s">
        <v>6</v>
      </c>
      <c r="H17" s="52">
        <f>H15+H16</f>
        <v>31837386.460000001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31837386.460000001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31837386.460000001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-3711070.54</v>
      </c>
      <c r="I35" s="53"/>
    </row>
    <row r="36" spans="2:13" x14ac:dyDescent="0.25">
      <c r="B36" s="2" t="s">
        <v>18</v>
      </c>
      <c r="H36" s="49">
        <f>SUM(H33:H35)</f>
        <v>31837386.460000001</v>
      </c>
      <c r="I36" s="49"/>
    </row>
    <row r="37" spans="2:13" ht="15.75" thickBot="1" x14ac:dyDescent="0.3">
      <c r="B37" s="3" t="s">
        <v>19</v>
      </c>
      <c r="H37" s="50">
        <f>H27+H36</f>
        <v>31837386.460000001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87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88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3"/>
      <c r="C45" s="43"/>
      <c r="D45" s="59" t="s">
        <v>21</v>
      </c>
      <c r="E45" s="59"/>
      <c r="F45" s="59"/>
      <c r="G45" s="59"/>
      <c r="H45" s="59"/>
      <c r="I45" s="43"/>
      <c r="J45" s="43"/>
    </row>
    <row r="46" spans="2:13" x14ac:dyDescent="0.25">
      <c r="E46" s="43"/>
      <c r="F46" s="43"/>
      <c r="G46" s="43"/>
    </row>
    <row r="47" spans="2:13" ht="13.5" customHeight="1" x14ac:dyDescent="0.25">
      <c r="E47" s="43"/>
      <c r="F47" s="43"/>
      <c r="G47" s="43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O49" sqref="O49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29592006.219999999</v>
      </c>
      <c r="I16" s="61"/>
    </row>
    <row r="17" spans="2:13" ht="15.75" thickBot="1" x14ac:dyDescent="0.3">
      <c r="B17" s="2" t="s">
        <v>6</v>
      </c>
      <c r="H17" s="52">
        <f>H15+H16</f>
        <v>29592006.219999999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29592006.219999999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29592006.219999999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-5956450.7800000003</v>
      </c>
      <c r="I35" s="53"/>
    </row>
    <row r="36" spans="2:13" x14ac:dyDescent="0.25">
      <c r="B36" s="2" t="s">
        <v>18</v>
      </c>
      <c r="H36" s="49">
        <f>SUM(H33:H35)</f>
        <v>29592006.219999999</v>
      </c>
      <c r="I36" s="49"/>
    </row>
    <row r="37" spans="2:13" ht="15.75" thickBot="1" x14ac:dyDescent="0.3">
      <c r="B37" s="3" t="s">
        <v>19</v>
      </c>
      <c r="H37" s="50">
        <f>H27+H36</f>
        <v>29592006.219999999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102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103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4"/>
      <c r="C45" s="44"/>
      <c r="D45" s="59" t="s">
        <v>21</v>
      </c>
      <c r="E45" s="59"/>
      <c r="F45" s="59"/>
      <c r="G45" s="59"/>
      <c r="H45" s="59"/>
      <c r="I45" s="44"/>
      <c r="J45" s="44"/>
    </row>
    <row r="46" spans="2:13" x14ac:dyDescent="0.25">
      <c r="E46" s="44"/>
      <c r="F46" s="44"/>
      <c r="G46" s="44"/>
    </row>
    <row r="47" spans="2:13" ht="13.5" customHeight="1" x14ac:dyDescent="0.25">
      <c r="E47" s="44"/>
      <c r="F47" s="44"/>
      <c r="G47" s="44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Q28" sqref="Q2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104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26418620.210000001</v>
      </c>
      <c r="I16" s="61"/>
    </row>
    <row r="17" spans="2:13" ht="15.75" thickBot="1" x14ac:dyDescent="0.3">
      <c r="B17" s="2" t="s">
        <v>6</v>
      </c>
      <c r="H17" s="52">
        <f>H15+H16</f>
        <v>26418620.210000001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26418620.210000001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26418620.210000001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-9129836.7899999991</v>
      </c>
      <c r="I35" s="53"/>
    </row>
    <row r="36" spans="2:13" x14ac:dyDescent="0.25">
      <c r="B36" s="2" t="s">
        <v>18</v>
      </c>
      <c r="H36" s="49">
        <f>SUM(H33:H35)</f>
        <v>26418620.210000001</v>
      </c>
      <c r="I36" s="49"/>
    </row>
    <row r="37" spans="2:13" ht="15.75" thickBot="1" x14ac:dyDescent="0.3">
      <c r="B37" s="3" t="s">
        <v>19</v>
      </c>
      <c r="H37" s="50">
        <f>H27+H36</f>
        <v>26418620.210000001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102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103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5"/>
      <c r="C45" s="45"/>
      <c r="D45" s="59" t="s">
        <v>21</v>
      </c>
      <c r="E45" s="59"/>
      <c r="F45" s="59"/>
      <c r="G45" s="59"/>
      <c r="H45" s="59"/>
      <c r="I45" s="45"/>
      <c r="J45" s="45"/>
    </row>
    <row r="46" spans="2:13" x14ac:dyDescent="0.25">
      <c r="E46" s="45"/>
      <c r="F46" s="45"/>
      <c r="G46" s="45"/>
    </row>
    <row r="47" spans="2:13" ht="13.5" customHeight="1" x14ac:dyDescent="0.25">
      <c r="E47" s="45"/>
      <c r="F47" s="45"/>
      <c r="G47" s="45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54"/>
  <sheetViews>
    <sheetView topLeftCell="A34" workbookViewId="0">
      <selection activeCell="M38" sqref="M38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37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2.7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3">
        <v>26700852.399999999</v>
      </c>
      <c r="I16" s="53"/>
    </row>
    <row r="17" spans="2:13" ht="15.75" thickBot="1" x14ac:dyDescent="0.3">
      <c r="B17" s="2" t="s">
        <v>6</v>
      </c>
      <c r="H17" s="52">
        <f>H15+H16</f>
        <v>26700852.399999999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10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29034014.77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38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40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26700852.399999999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53">
        <v>-9667811.5999999996</v>
      </c>
      <c r="I36" s="53"/>
    </row>
    <row r="37" spans="2:13" x14ac:dyDescent="0.25">
      <c r="B37" s="2" t="s">
        <v>18</v>
      </c>
      <c r="H37" s="49">
        <f>SUM(H34:H36)</f>
        <v>26700852.399999999</v>
      </c>
      <c r="I37" s="49"/>
    </row>
    <row r="38" spans="2:13" ht="15.75" thickBot="1" x14ac:dyDescent="0.3">
      <c r="B38" s="3" t="s">
        <v>19</v>
      </c>
      <c r="H38" s="50">
        <f>H28+H37</f>
        <v>29034014.77</v>
      </c>
      <c r="I38" s="5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6" t="s">
        <v>24</v>
      </c>
      <c r="C44" s="56"/>
      <c r="D44" s="56"/>
      <c r="H44" s="56" t="s">
        <v>24</v>
      </c>
      <c r="I44" s="56"/>
      <c r="J44" s="56"/>
    </row>
    <row r="45" spans="2:13" x14ac:dyDescent="0.25">
      <c r="B45" s="11"/>
      <c r="C45" s="11"/>
      <c r="D45" s="11"/>
      <c r="H45" s="11"/>
      <c r="I45" s="11"/>
      <c r="J45" s="11"/>
    </row>
    <row r="46" spans="2:13" x14ac:dyDescent="0.25">
      <c r="B46" s="11"/>
      <c r="C46" s="11"/>
      <c r="D46" s="56" t="s">
        <v>21</v>
      </c>
      <c r="E46" s="56"/>
      <c r="F46" s="56"/>
      <c r="G46" s="56"/>
      <c r="H46" s="56"/>
      <c r="I46" s="11"/>
      <c r="J46" s="11"/>
    </row>
    <row r="47" spans="2:13" x14ac:dyDescent="0.25">
      <c r="E47" s="11"/>
      <c r="F47" s="11"/>
      <c r="G47" s="11"/>
    </row>
    <row r="48" spans="2:13" x14ac:dyDescent="0.25">
      <c r="E48" s="11"/>
      <c r="F48" s="11"/>
      <c r="G48" s="11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6" t="s">
        <v>28</v>
      </c>
      <c r="E50" s="56"/>
      <c r="F50" s="56"/>
      <c r="G50" s="56"/>
      <c r="H50" s="5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D46:H46"/>
    <mergeCell ref="D49:H49"/>
    <mergeCell ref="D50:H50"/>
    <mergeCell ref="H38:I38"/>
    <mergeCell ref="H40:J40"/>
    <mergeCell ref="B43:D43"/>
    <mergeCell ref="H43:J43"/>
    <mergeCell ref="B44:D44"/>
    <mergeCell ref="H44:J44"/>
    <mergeCell ref="H37:I37"/>
    <mergeCell ref="H16:I16"/>
    <mergeCell ref="H17:I17"/>
    <mergeCell ref="H20:I20"/>
    <mergeCell ref="H21:I21"/>
    <mergeCell ref="H22:I22"/>
    <mergeCell ref="H23:I23"/>
    <mergeCell ref="H27:I27"/>
    <mergeCell ref="H28:I28"/>
    <mergeCell ref="H34:I34"/>
    <mergeCell ref="H35:I35"/>
    <mergeCell ref="H36:I36"/>
    <mergeCell ref="H15:I15"/>
    <mergeCell ref="H30:I30"/>
    <mergeCell ref="H31:I31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workbookViewId="0">
      <selection activeCell="N7" sqref="N7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22930216.239999998</v>
      </c>
      <c r="I16" s="61"/>
    </row>
    <row r="17" spans="2:13" ht="15.75" thickBot="1" x14ac:dyDescent="0.3">
      <c r="B17" s="2" t="s">
        <v>6</v>
      </c>
      <c r="H17" s="52">
        <f>H15+H16</f>
        <v>22930216.239999998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22930216.239999998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22930216.240000002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-12618240.76</v>
      </c>
      <c r="I35" s="53"/>
    </row>
    <row r="36" spans="2:13" x14ac:dyDescent="0.25">
      <c r="B36" s="2" t="s">
        <v>18</v>
      </c>
      <c r="H36" s="49">
        <f>SUM(H33:H35)</f>
        <v>22930216.240000002</v>
      </c>
      <c r="I36" s="49"/>
    </row>
    <row r="37" spans="2:13" ht="15.75" thickBot="1" x14ac:dyDescent="0.3">
      <c r="B37" s="3" t="s">
        <v>19</v>
      </c>
      <c r="H37" s="50">
        <f>H27+H36</f>
        <v>22930216.240000002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102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103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6"/>
      <c r="C45" s="46"/>
      <c r="D45" s="59" t="s">
        <v>21</v>
      </c>
      <c r="E45" s="59"/>
      <c r="F45" s="59"/>
      <c r="G45" s="59"/>
      <c r="H45" s="59"/>
      <c r="I45" s="46"/>
      <c r="J45" s="46"/>
    </row>
    <row r="46" spans="2:13" x14ac:dyDescent="0.25">
      <c r="E46" s="46"/>
      <c r="F46" s="46"/>
      <c r="G46" s="46"/>
    </row>
    <row r="47" spans="2:13" ht="13.5" customHeight="1" x14ac:dyDescent="0.25">
      <c r="E47" s="46"/>
      <c r="F47" s="46"/>
      <c r="G47" s="46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opLeftCell="A31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20640842.420000002</v>
      </c>
      <c r="I16" s="61"/>
    </row>
    <row r="17" spans="2:13" ht="15.75" thickBot="1" x14ac:dyDescent="0.3">
      <c r="B17" s="2" t="s">
        <v>6</v>
      </c>
      <c r="H17" s="52">
        <f>H15+H16</f>
        <v>20640842.420000002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20640842.420000002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20640842.420000002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-14907614.58</v>
      </c>
      <c r="I35" s="53"/>
    </row>
    <row r="36" spans="2:13" x14ac:dyDescent="0.25">
      <c r="B36" s="2" t="s">
        <v>18</v>
      </c>
      <c r="H36" s="49">
        <f>SUM(H33:H35)</f>
        <v>20640842.420000002</v>
      </c>
      <c r="I36" s="49"/>
    </row>
    <row r="37" spans="2:13" ht="15.75" thickBot="1" x14ac:dyDescent="0.3">
      <c r="B37" s="3" t="s">
        <v>19</v>
      </c>
      <c r="H37" s="50">
        <f>H27+H36</f>
        <v>20640842.420000002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102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103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7"/>
      <c r="C45" s="47"/>
      <c r="D45" s="59" t="s">
        <v>21</v>
      </c>
      <c r="E45" s="59"/>
      <c r="F45" s="59"/>
      <c r="G45" s="59"/>
      <c r="H45" s="59"/>
      <c r="I45" s="47"/>
      <c r="J45" s="47"/>
    </row>
    <row r="46" spans="2:13" x14ac:dyDescent="0.25">
      <c r="E46" s="47"/>
      <c r="F46" s="47"/>
      <c r="G46" s="47"/>
    </row>
    <row r="47" spans="2:13" ht="13.5" customHeight="1" x14ac:dyDescent="0.25">
      <c r="E47" s="47"/>
      <c r="F47" s="47"/>
      <c r="G47" s="47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4:I34"/>
    <mergeCell ref="H16:I16"/>
    <mergeCell ref="H17:I17"/>
    <mergeCell ref="H20:I20"/>
    <mergeCell ref="H21:I21"/>
    <mergeCell ref="H22:I22"/>
    <mergeCell ref="H23:I23"/>
    <mergeCell ref="H26:I26"/>
    <mergeCell ref="H27:I27"/>
    <mergeCell ref="H29:I29"/>
    <mergeCell ref="H30:I30"/>
    <mergeCell ref="H33:I33"/>
    <mergeCell ref="H35:I35"/>
    <mergeCell ref="H36:I36"/>
    <mergeCell ref="H37:I37"/>
    <mergeCell ref="H39:J39"/>
    <mergeCell ref="B42:D42"/>
    <mergeCell ref="H42:J42"/>
    <mergeCell ref="D49:H49"/>
    <mergeCell ref="D50:H50"/>
    <mergeCell ref="B43:D43"/>
    <mergeCell ref="H43:J43"/>
    <mergeCell ref="B44:D44"/>
    <mergeCell ref="H44:J44"/>
    <mergeCell ref="D45:H45"/>
    <mergeCell ref="D48:H4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3"/>
  <sheetViews>
    <sheetView tabSelected="1" topLeftCell="A30" workbookViewId="0">
      <selection activeCell="P33" sqref="P3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107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61">
        <v>18551579.260000002</v>
      </c>
      <c r="I16" s="61"/>
    </row>
    <row r="17" spans="2:13" ht="15.75" thickBot="1" x14ac:dyDescent="0.3">
      <c r="B17" s="2" t="s">
        <v>6</v>
      </c>
      <c r="H17" s="52">
        <f>H15+H16</f>
        <v>18551579.260000002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8">
        <v>0</v>
      </c>
      <c r="I20" s="58"/>
    </row>
    <row r="21" spans="2:13" x14ac:dyDescent="0.25">
      <c r="B21" t="s">
        <v>9</v>
      </c>
      <c r="H21" s="58">
        <v>0</v>
      </c>
      <c r="I21" s="58"/>
    </row>
    <row r="22" spans="2:13" x14ac:dyDescent="0.25">
      <c r="B22" s="2" t="s">
        <v>48</v>
      </c>
      <c r="H22" s="58">
        <f>SUM(H20:H21)</f>
        <v>0</v>
      </c>
      <c r="I22" s="58"/>
    </row>
    <row r="23" spans="2:13" ht="15.75" thickBot="1" x14ac:dyDescent="0.3">
      <c r="B23" s="2" t="s">
        <v>11</v>
      </c>
      <c r="H23" s="50">
        <f>H17+H22</f>
        <v>18551579.260000002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H26" s="58">
        <v>0</v>
      </c>
      <c r="I26" s="58"/>
      <c r="M26" s="5"/>
    </row>
    <row r="27" spans="2:13" x14ac:dyDescent="0.25">
      <c r="B27" s="2" t="s">
        <v>14</v>
      </c>
      <c r="H27" s="58">
        <v>0</v>
      </c>
      <c r="I27" s="58"/>
    </row>
    <row r="28" spans="2:13" x14ac:dyDescent="0.25">
      <c r="M28" s="4"/>
    </row>
    <row r="29" spans="2:13" x14ac:dyDescent="0.25">
      <c r="B29" s="2" t="s">
        <v>39</v>
      </c>
      <c r="H29" s="58">
        <v>0</v>
      </c>
      <c r="I29" s="58"/>
      <c r="M29" s="4"/>
    </row>
    <row r="30" spans="2:13" x14ac:dyDescent="0.25">
      <c r="B30" s="2" t="s">
        <v>49</v>
      </c>
      <c r="H30" s="58">
        <v>0</v>
      </c>
      <c r="I30" s="58"/>
      <c r="M30" s="4"/>
    </row>
    <row r="31" spans="2:13" x14ac:dyDescent="0.25">
      <c r="M31" s="4"/>
    </row>
    <row r="32" spans="2:13" x14ac:dyDescent="0.25">
      <c r="B32" s="2" t="s">
        <v>17</v>
      </c>
      <c r="M32" s="4">
        <f>H33+H34+H35</f>
        <v>18551579.260000002</v>
      </c>
    </row>
    <row r="33" spans="2:13" x14ac:dyDescent="0.25">
      <c r="B33" s="3" t="s">
        <v>15</v>
      </c>
      <c r="H33" s="53">
        <v>35548457</v>
      </c>
      <c r="I33" s="53"/>
    </row>
    <row r="34" spans="2:13" x14ac:dyDescent="0.25">
      <c r="B34" s="2" t="s">
        <v>20</v>
      </c>
      <c r="H34" s="53">
        <v>0</v>
      </c>
      <c r="I34" s="53"/>
    </row>
    <row r="35" spans="2:13" x14ac:dyDescent="0.25">
      <c r="B35" s="3" t="s">
        <v>16</v>
      </c>
      <c r="H35" s="53">
        <v>-16996877.739999998</v>
      </c>
      <c r="I35" s="53"/>
    </row>
    <row r="36" spans="2:13" x14ac:dyDescent="0.25">
      <c r="B36" s="2" t="s">
        <v>18</v>
      </c>
      <c r="H36" s="49">
        <f>SUM(H33:H35)</f>
        <v>18551579.260000002</v>
      </c>
      <c r="I36" s="49"/>
    </row>
    <row r="37" spans="2:13" ht="15.75" thickBot="1" x14ac:dyDescent="0.3">
      <c r="B37" s="3" t="s">
        <v>19</v>
      </c>
      <c r="H37" s="50">
        <f>H27+H36</f>
        <v>18551579.260000002</v>
      </c>
      <c r="I37" s="51"/>
      <c r="M37" s="4">
        <f>H37-H23</f>
        <v>0</v>
      </c>
    </row>
    <row r="38" spans="2:13" ht="11.25" customHeight="1" x14ac:dyDescent="0.25">
      <c r="B38" s="3"/>
      <c r="H38" s="6"/>
      <c r="I38" s="7"/>
    </row>
    <row r="39" spans="2:13" x14ac:dyDescent="0.25">
      <c r="B39" s="3" t="s">
        <v>27</v>
      </c>
      <c r="H39" s="56" t="s">
        <v>22</v>
      </c>
      <c r="I39" s="56"/>
      <c r="J39" s="56"/>
      <c r="L39" s="8"/>
    </row>
    <row r="41" spans="2:13" x14ac:dyDescent="0.25">
      <c r="M41" s="4"/>
    </row>
    <row r="42" spans="2:13" x14ac:dyDescent="0.25">
      <c r="B42" s="60" t="s">
        <v>89</v>
      </c>
      <c r="C42" s="60"/>
      <c r="D42" s="60"/>
      <c r="H42" s="60" t="s">
        <v>102</v>
      </c>
      <c r="I42" s="60"/>
      <c r="J42" s="60"/>
    </row>
    <row r="43" spans="2:13" ht="12" customHeight="1" x14ac:dyDescent="0.25">
      <c r="B43" s="59" t="s">
        <v>100</v>
      </c>
      <c r="C43" s="59"/>
      <c r="D43" s="59"/>
      <c r="H43" s="59" t="s">
        <v>103</v>
      </c>
      <c r="I43" s="59"/>
      <c r="J43" s="59"/>
    </row>
    <row r="44" spans="2:13" ht="10.5" customHeight="1" x14ac:dyDescent="0.25">
      <c r="B44" s="59" t="s">
        <v>94</v>
      </c>
      <c r="C44" s="59"/>
      <c r="D44" s="59"/>
      <c r="H44" s="59" t="s">
        <v>53</v>
      </c>
      <c r="I44" s="59"/>
      <c r="J44" s="59"/>
    </row>
    <row r="45" spans="2:13" x14ac:dyDescent="0.25">
      <c r="B45" s="48"/>
      <c r="C45" s="48"/>
      <c r="D45" s="59" t="s">
        <v>21</v>
      </c>
      <c r="E45" s="59"/>
      <c r="F45" s="59"/>
      <c r="G45" s="59"/>
      <c r="H45" s="59"/>
      <c r="I45" s="48"/>
      <c r="J45" s="48"/>
    </row>
    <row r="46" spans="2:13" x14ac:dyDescent="0.25">
      <c r="E46" s="48"/>
      <c r="F46" s="48"/>
      <c r="G46" s="48"/>
    </row>
    <row r="47" spans="2:13" ht="13.5" customHeight="1" x14ac:dyDescent="0.25">
      <c r="E47" s="48"/>
      <c r="F47" s="48"/>
      <c r="G47" s="48"/>
    </row>
    <row r="48" spans="2:13" x14ac:dyDescent="0.25">
      <c r="D48" s="60" t="s">
        <v>90</v>
      </c>
      <c r="E48" s="60"/>
      <c r="F48" s="60"/>
      <c r="G48" s="60"/>
      <c r="H48" s="60"/>
    </row>
    <row r="49" spans="4:14" ht="13.5" customHeight="1" x14ac:dyDescent="0.25">
      <c r="D49" s="59" t="s">
        <v>91</v>
      </c>
      <c r="E49" s="59"/>
      <c r="F49" s="59"/>
      <c r="G49" s="59"/>
      <c r="H49" s="59"/>
    </row>
    <row r="50" spans="4:14" ht="12" customHeight="1" x14ac:dyDescent="0.25">
      <c r="D50" s="59" t="s">
        <v>92</v>
      </c>
      <c r="E50" s="59"/>
      <c r="F50" s="59"/>
      <c r="G50" s="59"/>
      <c r="H50" s="59"/>
    </row>
    <row r="51" spans="4:14" x14ac:dyDescent="0.25">
      <c r="H51" s="4"/>
    </row>
    <row r="53" spans="4:14" x14ac:dyDescent="0.25">
      <c r="N53" t="s">
        <v>29</v>
      </c>
    </row>
  </sheetData>
  <mergeCells count="32">
    <mergeCell ref="D49:H49"/>
    <mergeCell ref="D50:H50"/>
    <mergeCell ref="B43:D43"/>
    <mergeCell ref="H43:J43"/>
    <mergeCell ref="B44:D44"/>
    <mergeCell ref="H44:J44"/>
    <mergeCell ref="D45:H45"/>
    <mergeCell ref="D48:H48"/>
    <mergeCell ref="H35:I35"/>
    <mergeCell ref="H36:I36"/>
    <mergeCell ref="H37:I37"/>
    <mergeCell ref="H39:J39"/>
    <mergeCell ref="B42:D42"/>
    <mergeCell ref="H42:J42"/>
    <mergeCell ref="H26:I26"/>
    <mergeCell ref="H27:I27"/>
    <mergeCell ref="H29:I29"/>
    <mergeCell ref="H30:I30"/>
    <mergeCell ref="H33:I33"/>
    <mergeCell ref="H34:I34"/>
    <mergeCell ref="H16:I16"/>
    <mergeCell ref="H17:I17"/>
    <mergeCell ref="H20:I20"/>
    <mergeCell ref="H21:I21"/>
    <mergeCell ref="H22:I22"/>
    <mergeCell ref="H23:I23"/>
    <mergeCell ref="B9:K9"/>
    <mergeCell ref="B10:K10"/>
    <mergeCell ref="B11:K11"/>
    <mergeCell ref="B12:K12"/>
    <mergeCell ref="H14:I14"/>
    <mergeCell ref="H15:I15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5" workbookViewId="0">
      <selection activeCell="Q50" sqref="Q50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41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3">
        <v>0</v>
      </c>
      <c r="I15" s="53"/>
    </row>
    <row r="16" spans="2:11" x14ac:dyDescent="0.25">
      <c r="B16" t="s">
        <v>5</v>
      </c>
      <c r="H16" s="53">
        <v>24786091.539999999</v>
      </c>
      <c r="I16" s="53"/>
    </row>
    <row r="17" spans="2:13" ht="15.75" thickBot="1" x14ac:dyDescent="0.3">
      <c r="B17" s="2" t="s">
        <v>6</v>
      </c>
      <c r="H17" s="52">
        <f>H15+H16</f>
        <v>24786091.539999999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10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27119253.91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42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3">
        <v>0</v>
      </c>
      <c r="I30" s="53"/>
      <c r="M30" s="4"/>
    </row>
    <row r="31" spans="2:13" x14ac:dyDescent="0.25">
      <c r="B31" s="2" t="s">
        <v>40</v>
      </c>
      <c r="H31" s="53">
        <v>0</v>
      </c>
      <c r="I31" s="53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24786091.539999999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3">
        <v>0</v>
      </c>
      <c r="I35" s="53"/>
    </row>
    <row r="36" spans="2:13" x14ac:dyDescent="0.25">
      <c r="B36" s="3" t="s">
        <v>16</v>
      </c>
      <c r="H36" s="53">
        <v>-11582572.460000001</v>
      </c>
      <c r="I36" s="53"/>
    </row>
    <row r="37" spans="2:13" x14ac:dyDescent="0.25">
      <c r="B37" s="2" t="s">
        <v>18</v>
      </c>
      <c r="H37" s="49">
        <f>SUM(H34:H36)</f>
        <v>24786091.539999999</v>
      </c>
      <c r="I37" s="49"/>
    </row>
    <row r="38" spans="2:13" ht="15.75" thickBot="1" x14ac:dyDescent="0.3">
      <c r="B38" s="3" t="s">
        <v>19</v>
      </c>
      <c r="H38" s="50">
        <f>H28+H37</f>
        <v>27119253.91</v>
      </c>
      <c r="I38" s="5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6" t="s">
        <v>24</v>
      </c>
      <c r="C44" s="56"/>
      <c r="D44" s="56"/>
      <c r="H44" s="56" t="s">
        <v>24</v>
      </c>
      <c r="I44" s="56"/>
      <c r="J44" s="56"/>
    </row>
    <row r="45" spans="2:13" x14ac:dyDescent="0.25">
      <c r="B45" s="13"/>
      <c r="C45" s="13"/>
      <c r="D45" s="13"/>
      <c r="H45" s="13"/>
      <c r="I45" s="13"/>
      <c r="J45" s="13"/>
    </row>
    <row r="46" spans="2:13" x14ac:dyDescent="0.25">
      <c r="B46" s="13"/>
      <c r="C46" s="13"/>
      <c r="D46" s="56" t="s">
        <v>21</v>
      </c>
      <c r="E46" s="56"/>
      <c r="F46" s="56"/>
      <c r="G46" s="56"/>
      <c r="H46" s="56"/>
      <c r="I46" s="13"/>
      <c r="J46" s="13"/>
    </row>
    <row r="47" spans="2:13" x14ac:dyDescent="0.25">
      <c r="E47" s="13"/>
      <c r="F47" s="13"/>
      <c r="G47" s="13"/>
    </row>
    <row r="48" spans="2:13" x14ac:dyDescent="0.25">
      <c r="E48" s="13"/>
      <c r="F48" s="13"/>
      <c r="G48" s="13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6" t="s">
        <v>28</v>
      </c>
      <c r="E50" s="56"/>
      <c r="F50" s="56"/>
      <c r="G50" s="56"/>
      <c r="H50" s="5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B44:D44"/>
    <mergeCell ref="H44:J44"/>
    <mergeCell ref="D46:H46"/>
    <mergeCell ref="D49:H49"/>
    <mergeCell ref="D50:H50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52" workbookViewId="0">
      <selection activeCell="N43" sqref="N43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43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22904330.68</v>
      </c>
      <c r="I16" s="53"/>
    </row>
    <row r="17" spans="2:13" ht="15.75" thickBot="1" x14ac:dyDescent="0.3">
      <c r="B17" s="2" t="s">
        <v>6</v>
      </c>
      <c r="H17" s="52">
        <f>H15+H16</f>
        <v>22904330.68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10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25237493.050000001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44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8">
        <v>0</v>
      </c>
      <c r="I30" s="58"/>
      <c r="M30" s="4"/>
    </row>
    <row r="31" spans="2:13" x14ac:dyDescent="0.25">
      <c r="B31" s="2" t="s">
        <v>40</v>
      </c>
      <c r="H31" s="58">
        <v>0</v>
      </c>
      <c r="I31" s="5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22904330.68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8">
        <v>0</v>
      </c>
      <c r="I35" s="58"/>
    </row>
    <row r="36" spans="2:13" x14ac:dyDescent="0.25">
      <c r="B36" s="3" t="s">
        <v>16</v>
      </c>
      <c r="H36" s="53">
        <v>-13464333.32</v>
      </c>
      <c r="I36" s="53"/>
    </row>
    <row r="37" spans="2:13" x14ac:dyDescent="0.25">
      <c r="B37" s="2" t="s">
        <v>18</v>
      </c>
      <c r="H37" s="49">
        <f>SUM(H34:H36)</f>
        <v>22904330.68</v>
      </c>
      <c r="I37" s="49"/>
    </row>
    <row r="38" spans="2:13" ht="15.75" thickBot="1" x14ac:dyDescent="0.3">
      <c r="B38" s="3" t="s">
        <v>19</v>
      </c>
      <c r="H38" s="50">
        <f>H28+H37</f>
        <v>25237493.050000001</v>
      </c>
      <c r="I38" s="51"/>
      <c r="M38" s="4">
        <f>H38-H23</f>
        <v>0</v>
      </c>
    </row>
    <row r="39" spans="2:13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55" t="s">
        <v>23</v>
      </c>
      <c r="C43" s="55"/>
      <c r="D43" s="55"/>
      <c r="H43" s="55" t="s">
        <v>25</v>
      </c>
      <c r="I43" s="55"/>
      <c r="J43" s="55"/>
    </row>
    <row r="44" spans="2:13" x14ac:dyDescent="0.25">
      <c r="B44" s="56" t="s">
        <v>24</v>
      </c>
      <c r="C44" s="56"/>
      <c r="D44" s="56"/>
      <c r="H44" s="56" t="s">
        <v>24</v>
      </c>
      <c r="I44" s="56"/>
      <c r="J44" s="56"/>
    </row>
    <row r="45" spans="2:13" x14ac:dyDescent="0.25">
      <c r="B45" s="14"/>
      <c r="C45" s="14"/>
      <c r="D45" s="14"/>
      <c r="H45" s="14"/>
      <c r="I45" s="14"/>
      <c r="J45" s="14"/>
    </row>
    <row r="46" spans="2:13" x14ac:dyDescent="0.25">
      <c r="B46" s="14"/>
      <c r="C46" s="14"/>
      <c r="D46" s="56" t="s">
        <v>21</v>
      </c>
      <c r="E46" s="56"/>
      <c r="F46" s="56"/>
      <c r="G46" s="56"/>
      <c r="H46" s="56"/>
      <c r="I46" s="14"/>
      <c r="J46" s="14"/>
    </row>
    <row r="47" spans="2:13" x14ac:dyDescent="0.25">
      <c r="E47" s="14"/>
      <c r="F47" s="14"/>
      <c r="G47" s="14"/>
    </row>
    <row r="48" spans="2:13" x14ac:dyDescent="0.25">
      <c r="E48" s="14"/>
      <c r="F48" s="14"/>
      <c r="G48" s="14"/>
    </row>
    <row r="49" spans="4:14" x14ac:dyDescent="0.25">
      <c r="D49" s="55" t="s">
        <v>26</v>
      </c>
      <c r="E49" s="55"/>
      <c r="F49" s="55"/>
      <c r="G49" s="55"/>
      <c r="H49" s="55"/>
    </row>
    <row r="50" spans="4:14" x14ac:dyDescent="0.25">
      <c r="D50" s="56" t="s">
        <v>28</v>
      </c>
      <c r="E50" s="56"/>
      <c r="F50" s="56"/>
      <c r="G50" s="56"/>
      <c r="H50" s="56"/>
    </row>
    <row r="52" spans="4:14" x14ac:dyDescent="0.25">
      <c r="H52" s="4"/>
    </row>
    <row r="54" spans="4:14" x14ac:dyDescent="0.25">
      <c r="N54" t="s">
        <v>29</v>
      </c>
    </row>
  </sheetData>
  <mergeCells count="29">
    <mergeCell ref="B44:D44"/>
    <mergeCell ref="H44:J44"/>
    <mergeCell ref="D46:H46"/>
    <mergeCell ref="D49:H49"/>
    <mergeCell ref="D50:H50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28" workbookViewId="0">
      <selection activeCell="B12" sqref="B12:K12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55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17812776.559999999</v>
      </c>
      <c r="I16" s="53"/>
    </row>
    <row r="17" spans="2:13" ht="15.75" thickBot="1" x14ac:dyDescent="0.3">
      <c r="B17" s="2" t="s">
        <v>6</v>
      </c>
      <c r="H17" s="52">
        <f>H15+H16</f>
        <v>17812776.559999999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48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20145938.93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45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8">
        <v>0</v>
      </c>
      <c r="I30" s="58"/>
      <c r="M30" s="4"/>
    </row>
    <row r="31" spans="2:13" x14ac:dyDescent="0.25">
      <c r="B31" s="2" t="s">
        <v>49</v>
      </c>
      <c r="H31" s="58">
        <v>0</v>
      </c>
      <c r="I31" s="5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17812776.559999999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8">
        <v>0</v>
      </c>
      <c r="I35" s="58"/>
    </row>
    <row r="36" spans="2:13" x14ac:dyDescent="0.25">
      <c r="B36" s="3" t="s">
        <v>16</v>
      </c>
      <c r="H36" s="53">
        <v>-18555887.440000001</v>
      </c>
      <c r="I36" s="53"/>
    </row>
    <row r="37" spans="2:13" x14ac:dyDescent="0.25">
      <c r="B37" s="2" t="s">
        <v>18</v>
      </c>
      <c r="H37" s="49">
        <f>SUM(H34:H36)</f>
        <v>17812776.559999999</v>
      </c>
      <c r="I37" s="49"/>
    </row>
    <row r="38" spans="2:13" ht="15.75" thickBot="1" x14ac:dyDescent="0.3">
      <c r="B38" s="3" t="s">
        <v>19</v>
      </c>
      <c r="H38" s="50">
        <f>H28+H37</f>
        <v>20145938.93</v>
      </c>
      <c r="I38" s="5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60" t="s">
        <v>23</v>
      </c>
      <c r="C43" s="60"/>
      <c r="D43" s="60"/>
      <c r="H43" s="60" t="s">
        <v>46</v>
      </c>
      <c r="I43" s="60"/>
      <c r="J43" s="60"/>
    </row>
    <row r="44" spans="2:13" ht="12" customHeight="1" x14ac:dyDescent="0.25">
      <c r="B44" s="59" t="s">
        <v>24</v>
      </c>
      <c r="C44" s="59"/>
      <c r="D44" s="59"/>
      <c r="H44" s="59" t="s">
        <v>47</v>
      </c>
      <c r="I44" s="59"/>
      <c r="J44" s="59"/>
    </row>
    <row r="45" spans="2:13" ht="10.5" customHeight="1" x14ac:dyDescent="0.25">
      <c r="B45" s="59" t="s">
        <v>54</v>
      </c>
      <c r="C45" s="59"/>
      <c r="D45" s="59"/>
      <c r="H45" s="59" t="s">
        <v>53</v>
      </c>
      <c r="I45" s="59"/>
      <c r="J45" s="59"/>
    </row>
    <row r="46" spans="2:13" x14ac:dyDescent="0.25">
      <c r="B46" s="15"/>
      <c r="C46" s="15"/>
      <c r="D46" s="59" t="s">
        <v>21</v>
      </c>
      <c r="E46" s="59"/>
      <c r="F46" s="59"/>
      <c r="G46" s="59"/>
      <c r="H46" s="59"/>
      <c r="I46" s="15"/>
      <c r="J46" s="15"/>
    </row>
    <row r="47" spans="2:13" x14ac:dyDescent="0.25">
      <c r="E47" s="15"/>
      <c r="F47" s="15"/>
      <c r="G47" s="15"/>
    </row>
    <row r="48" spans="2:13" ht="13.5" customHeight="1" x14ac:dyDescent="0.25">
      <c r="E48" s="15"/>
      <c r="F48" s="15"/>
      <c r="G48" s="15"/>
    </row>
    <row r="49" spans="4:14" x14ac:dyDescent="0.25">
      <c r="D49" s="60" t="s">
        <v>50</v>
      </c>
      <c r="E49" s="60"/>
      <c r="F49" s="60"/>
      <c r="G49" s="60"/>
      <c r="H49" s="60"/>
    </row>
    <row r="50" spans="4:14" x14ac:dyDescent="0.25">
      <c r="D50" s="59" t="s">
        <v>51</v>
      </c>
      <c r="E50" s="59"/>
      <c r="F50" s="59"/>
      <c r="G50" s="59"/>
      <c r="H50" s="59"/>
    </row>
    <row r="51" spans="4:14" ht="12" customHeight="1" x14ac:dyDescent="0.25">
      <c r="D51" s="59" t="s">
        <v>52</v>
      </c>
      <c r="E51" s="59"/>
      <c r="F51" s="59"/>
      <c r="G51" s="59"/>
      <c r="H51" s="59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46:H46"/>
    <mergeCell ref="D49:H49"/>
    <mergeCell ref="D50:H50"/>
    <mergeCell ref="H45:J45"/>
    <mergeCell ref="B45:D45"/>
    <mergeCell ref="H38:I38"/>
    <mergeCell ref="H40:J40"/>
    <mergeCell ref="B43:D43"/>
    <mergeCell ref="H43:J43"/>
    <mergeCell ref="B44:D44"/>
    <mergeCell ref="H44:J44"/>
    <mergeCell ref="H30:I30"/>
    <mergeCell ref="H31:I31"/>
    <mergeCell ref="H34:I34"/>
    <mergeCell ref="H36:I36"/>
    <mergeCell ref="H37:I37"/>
    <mergeCell ref="D51:H51"/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33" workbookViewId="0">
      <selection activeCell="M44" sqref="M44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56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15925914</v>
      </c>
      <c r="I16" s="53"/>
    </row>
    <row r="17" spans="2:13" ht="15.75" thickBot="1" x14ac:dyDescent="0.3">
      <c r="B17" s="2" t="s">
        <v>6</v>
      </c>
      <c r="H17" s="52">
        <f>H15+H16</f>
        <v>15925914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48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18259076.370000001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57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8">
        <v>0</v>
      </c>
      <c r="I30" s="58"/>
      <c r="M30" s="4"/>
    </row>
    <row r="31" spans="2:13" x14ac:dyDescent="0.25">
      <c r="B31" s="2" t="s">
        <v>49</v>
      </c>
      <c r="H31" s="58">
        <v>0</v>
      </c>
      <c r="I31" s="5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15925914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8">
        <v>0</v>
      </c>
      <c r="I35" s="58"/>
    </row>
    <row r="36" spans="2:13" x14ac:dyDescent="0.25">
      <c r="B36" s="3" t="s">
        <v>16</v>
      </c>
      <c r="H36" s="53">
        <v>-20442750</v>
      </c>
      <c r="I36" s="53"/>
    </row>
    <row r="37" spans="2:13" x14ac:dyDescent="0.25">
      <c r="B37" s="2" t="s">
        <v>18</v>
      </c>
      <c r="H37" s="49">
        <f>SUM(H34:H36)</f>
        <v>15925914</v>
      </c>
      <c r="I37" s="49"/>
    </row>
    <row r="38" spans="2:13" ht="15.75" thickBot="1" x14ac:dyDescent="0.3">
      <c r="B38" s="3" t="s">
        <v>19</v>
      </c>
      <c r="H38" s="50">
        <f>H28+H37</f>
        <v>18259076.370000001</v>
      </c>
      <c r="I38" s="5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60" t="s">
        <v>23</v>
      </c>
      <c r="C43" s="60"/>
      <c r="D43" s="60"/>
      <c r="H43" s="60" t="s">
        <v>46</v>
      </c>
      <c r="I43" s="60"/>
      <c r="J43" s="60"/>
    </row>
    <row r="44" spans="2:13" ht="12" customHeight="1" x14ac:dyDescent="0.25">
      <c r="B44" s="59" t="s">
        <v>24</v>
      </c>
      <c r="C44" s="59"/>
      <c r="D44" s="59"/>
      <c r="H44" s="59" t="s">
        <v>47</v>
      </c>
      <c r="I44" s="59"/>
      <c r="J44" s="59"/>
    </row>
    <row r="45" spans="2:13" ht="10.5" customHeight="1" x14ac:dyDescent="0.25">
      <c r="B45" s="59" t="s">
        <v>54</v>
      </c>
      <c r="C45" s="59"/>
      <c r="D45" s="59"/>
      <c r="H45" s="59" t="s">
        <v>53</v>
      </c>
      <c r="I45" s="59"/>
      <c r="J45" s="59"/>
    </row>
    <row r="46" spans="2:13" x14ac:dyDescent="0.25">
      <c r="B46" s="16"/>
      <c r="C46" s="16"/>
      <c r="D46" s="59" t="s">
        <v>21</v>
      </c>
      <c r="E46" s="59"/>
      <c r="F46" s="59"/>
      <c r="G46" s="59"/>
      <c r="H46" s="59"/>
      <c r="I46" s="16"/>
      <c r="J46" s="16"/>
    </row>
    <row r="47" spans="2:13" x14ac:dyDescent="0.25">
      <c r="E47" s="16"/>
      <c r="F47" s="16"/>
      <c r="G47" s="16"/>
    </row>
    <row r="48" spans="2:13" ht="13.5" customHeight="1" x14ac:dyDescent="0.25">
      <c r="E48" s="16"/>
      <c r="F48" s="16"/>
      <c r="G48" s="16"/>
    </row>
    <row r="49" spans="4:14" x14ac:dyDescent="0.25">
      <c r="D49" s="60" t="s">
        <v>50</v>
      </c>
      <c r="E49" s="60"/>
      <c r="F49" s="60"/>
      <c r="G49" s="60"/>
      <c r="H49" s="60"/>
    </row>
    <row r="50" spans="4:14" x14ac:dyDescent="0.25">
      <c r="D50" s="59" t="s">
        <v>51</v>
      </c>
      <c r="E50" s="59"/>
      <c r="F50" s="59"/>
      <c r="G50" s="59"/>
      <c r="H50" s="59"/>
    </row>
    <row r="51" spans="4:14" ht="12" customHeight="1" x14ac:dyDescent="0.25">
      <c r="D51" s="59" t="s">
        <v>52</v>
      </c>
      <c r="E51" s="59"/>
      <c r="F51" s="59"/>
      <c r="G51" s="59"/>
      <c r="H51" s="59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D50:H50"/>
    <mergeCell ref="D51:H51"/>
    <mergeCell ref="B44:D44"/>
    <mergeCell ref="H44:J44"/>
    <mergeCell ref="B45:D45"/>
    <mergeCell ref="H45:J45"/>
    <mergeCell ref="D46:H46"/>
    <mergeCell ref="D49:H49"/>
    <mergeCell ref="H36:I36"/>
    <mergeCell ref="H37:I37"/>
    <mergeCell ref="H38:I38"/>
    <mergeCell ref="H40:J40"/>
    <mergeCell ref="B43:D43"/>
    <mergeCell ref="H43:J43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15:I15"/>
    <mergeCell ref="B9:K9"/>
    <mergeCell ref="B10:K10"/>
    <mergeCell ref="B11:K11"/>
    <mergeCell ref="B12:K12"/>
    <mergeCell ref="H14:I14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54"/>
  <sheetViews>
    <sheetView topLeftCell="A7" workbookViewId="0">
      <selection activeCell="P41" sqref="P41"/>
    </sheetView>
  </sheetViews>
  <sheetFormatPr baseColWidth="10" defaultColWidth="9.140625" defaultRowHeight="15" x14ac:dyDescent="0.25"/>
  <cols>
    <col min="8" max="8" width="13.140625" bestFit="1" customWidth="1"/>
    <col min="11" max="11" width="0.140625" customWidth="1"/>
    <col min="13" max="13" width="14.7109375" customWidth="1"/>
  </cols>
  <sheetData>
    <row r="8" spans="2:11" ht="12" customHeight="1" x14ac:dyDescent="0.25"/>
    <row r="9" spans="2:11" ht="16.5" x14ac:dyDescent="0.25">
      <c r="B9" s="54" t="s">
        <v>31</v>
      </c>
      <c r="C9" s="54"/>
      <c r="D9" s="54"/>
      <c r="E9" s="54"/>
      <c r="F9" s="54"/>
      <c r="G9" s="54"/>
      <c r="H9" s="54"/>
      <c r="I9" s="54"/>
      <c r="J9" s="54"/>
      <c r="K9" s="54"/>
    </row>
    <row r="10" spans="2:11" x14ac:dyDescent="0.25">
      <c r="B10" s="55" t="s">
        <v>0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1" x14ac:dyDescent="0.25">
      <c r="B11" s="55" t="s">
        <v>1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1" x14ac:dyDescent="0.25">
      <c r="B12" s="55" t="s">
        <v>58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1" ht="14.25" customHeight="1" x14ac:dyDescent="0.25">
      <c r="B13" s="2" t="s">
        <v>2</v>
      </c>
    </row>
    <row r="14" spans="2:11" x14ac:dyDescent="0.25">
      <c r="B14" s="2" t="s">
        <v>3</v>
      </c>
      <c r="H14" s="56"/>
      <c r="I14" s="56"/>
    </row>
    <row r="15" spans="2:11" x14ac:dyDescent="0.25">
      <c r="B15" t="s">
        <v>4</v>
      </c>
      <c r="H15" s="58">
        <v>0</v>
      </c>
      <c r="I15" s="58"/>
    </row>
    <row r="16" spans="2:11" x14ac:dyDescent="0.25">
      <c r="B16" t="s">
        <v>5</v>
      </c>
      <c r="H16" s="53">
        <v>13700914.85</v>
      </c>
      <c r="I16" s="53"/>
    </row>
    <row r="17" spans="2:13" ht="15.75" thickBot="1" x14ac:dyDescent="0.3">
      <c r="B17" s="2" t="s">
        <v>6</v>
      </c>
      <c r="H17" s="52">
        <f>H15+H16</f>
        <v>13700914.85</v>
      </c>
      <c r="I17" s="52"/>
    </row>
    <row r="18" spans="2:13" ht="11.25" customHeight="1" x14ac:dyDescent="0.25"/>
    <row r="19" spans="2:13" x14ac:dyDescent="0.25">
      <c r="B19" s="2" t="s">
        <v>7</v>
      </c>
    </row>
    <row r="20" spans="2:13" x14ac:dyDescent="0.25">
      <c r="B20" t="s">
        <v>8</v>
      </c>
      <c r="H20" s="53">
        <v>1601399.68</v>
      </c>
      <c r="I20" s="53"/>
    </row>
    <row r="21" spans="2:13" x14ac:dyDescent="0.25">
      <c r="B21" t="s">
        <v>9</v>
      </c>
      <c r="H21" s="53">
        <v>731762.69</v>
      </c>
      <c r="I21" s="53"/>
    </row>
    <row r="22" spans="2:13" x14ac:dyDescent="0.25">
      <c r="B22" s="2" t="s">
        <v>48</v>
      </c>
      <c r="H22" s="57">
        <f>SUM(H20:H21)</f>
        <v>2333162.37</v>
      </c>
      <c r="I22" s="57"/>
    </row>
    <row r="23" spans="2:13" ht="15.75" thickBot="1" x14ac:dyDescent="0.3">
      <c r="B23" s="2" t="s">
        <v>11</v>
      </c>
      <c r="H23" s="50">
        <f>H17+H22</f>
        <v>16034077.219999999</v>
      </c>
      <c r="I23" s="51"/>
    </row>
    <row r="24" spans="2:13" ht="13.5" customHeight="1" x14ac:dyDescent="0.25">
      <c r="M24" s="4"/>
    </row>
    <row r="25" spans="2:13" x14ac:dyDescent="0.25">
      <c r="B25" s="2" t="s">
        <v>12</v>
      </c>
      <c r="M25" s="5"/>
    </row>
    <row r="26" spans="2:13" x14ac:dyDescent="0.25">
      <c r="B26" s="2" t="s">
        <v>13</v>
      </c>
      <c r="M26" s="5"/>
    </row>
    <row r="27" spans="2:13" x14ac:dyDescent="0.25">
      <c r="B27" t="s">
        <v>59</v>
      </c>
      <c r="H27" s="53">
        <v>2333162.37</v>
      </c>
      <c r="I27" s="53"/>
      <c r="M27" s="4"/>
    </row>
    <row r="28" spans="2:13" ht="15.75" thickBot="1" x14ac:dyDescent="0.3">
      <c r="B28" s="2" t="s">
        <v>14</v>
      </c>
      <c r="H28" s="52">
        <f>H27</f>
        <v>2333162.37</v>
      </c>
      <c r="I28" s="52"/>
    </row>
    <row r="29" spans="2:13" x14ac:dyDescent="0.25">
      <c r="M29" s="4"/>
    </row>
    <row r="30" spans="2:13" x14ac:dyDescent="0.25">
      <c r="B30" s="2" t="s">
        <v>39</v>
      </c>
      <c r="H30" s="58">
        <v>0</v>
      </c>
      <c r="I30" s="58"/>
      <c r="M30" s="4"/>
    </row>
    <row r="31" spans="2:13" x14ac:dyDescent="0.25">
      <c r="B31" s="2" t="s">
        <v>49</v>
      </c>
      <c r="H31" s="58">
        <v>0</v>
      </c>
      <c r="I31" s="58"/>
      <c r="M31" s="4"/>
    </row>
    <row r="32" spans="2:13" x14ac:dyDescent="0.25">
      <c r="M32" s="4"/>
    </row>
    <row r="33" spans="2:13" x14ac:dyDescent="0.25">
      <c r="B33" s="2" t="s">
        <v>17</v>
      </c>
      <c r="M33" s="4">
        <f>H34+H36</f>
        <v>13700914.850000001</v>
      </c>
    </row>
    <row r="34" spans="2:13" x14ac:dyDescent="0.25">
      <c r="B34" s="3" t="s">
        <v>15</v>
      </c>
      <c r="H34" s="53">
        <v>36368664</v>
      </c>
      <c r="I34" s="53"/>
    </row>
    <row r="35" spans="2:13" x14ac:dyDescent="0.25">
      <c r="B35" s="2" t="s">
        <v>20</v>
      </c>
      <c r="H35" s="58">
        <v>0</v>
      </c>
      <c r="I35" s="58"/>
    </row>
    <row r="36" spans="2:13" x14ac:dyDescent="0.25">
      <c r="B36" s="3" t="s">
        <v>16</v>
      </c>
      <c r="H36" s="53">
        <v>-22667749.149999999</v>
      </c>
      <c r="I36" s="53"/>
    </row>
    <row r="37" spans="2:13" x14ac:dyDescent="0.25">
      <c r="B37" s="2" t="s">
        <v>18</v>
      </c>
      <c r="H37" s="49">
        <f>SUM(H34:H36)</f>
        <v>13700914.850000001</v>
      </c>
      <c r="I37" s="49"/>
    </row>
    <row r="38" spans="2:13" ht="15.75" thickBot="1" x14ac:dyDescent="0.3">
      <c r="B38" s="3" t="s">
        <v>19</v>
      </c>
      <c r="H38" s="50">
        <f>H28+H37</f>
        <v>16034077.220000003</v>
      </c>
      <c r="I38" s="51"/>
      <c r="M38" s="4">
        <f>H38-H23</f>
        <v>0</v>
      </c>
    </row>
    <row r="39" spans="2:13" ht="11.25" customHeight="1" x14ac:dyDescent="0.25">
      <c r="B39" s="3"/>
      <c r="H39" s="6"/>
      <c r="I39" s="7"/>
    </row>
    <row r="40" spans="2:13" x14ac:dyDescent="0.25">
      <c r="B40" s="3" t="s">
        <v>27</v>
      </c>
      <c r="H40" s="56" t="s">
        <v>22</v>
      </c>
      <c r="I40" s="56"/>
      <c r="J40" s="56"/>
      <c r="L40" s="8"/>
    </row>
    <row r="43" spans="2:13" x14ac:dyDescent="0.25">
      <c r="B43" s="60" t="s">
        <v>23</v>
      </c>
      <c r="C43" s="60"/>
      <c r="D43" s="60"/>
      <c r="H43" s="60" t="s">
        <v>46</v>
      </c>
      <c r="I43" s="60"/>
      <c r="J43" s="60"/>
    </row>
    <row r="44" spans="2:13" ht="12" customHeight="1" x14ac:dyDescent="0.25">
      <c r="B44" s="59" t="s">
        <v>24</v>
      </c>
      <c r="C44" s="59"/>
      <c r="D44" s="59"/>
      <c r="H44" s="59" t="s">
        <v>47</v>
      </c>
      <c r="I44" s="59"/>
      <c r="J44" s="59"/>
    </row>
    <row r="45" spans="2:13" ht="10.5" customHeight="1" x14ac:dyDescent="0.25">
      <c r="B45" s="59" t="s">
        <v>54</v>
      </c>
      <c r="C45" s="59"/>
      <c r="D45" s="59"/>
      <c r="H45" s="59" t="s">
        <v>53</v>
      </c>
      <c r="I45" s="59"/>
      <c r="J45" s="59"/>
    </row>
    <row r="46" spans="2:13" x14ac:dyDescent="0.25">
      <c r="B46" s="17"/>
      <c r="C46" s="17"/>
      <c r="D46" s="59" t="s">
        <v>21</v>
      </c>
      <c r="E46" s="59"/>
      <c r="F46" s="59"/>
      <c r="G46" s="59"/>
      <c r="H46" s="59"/>
      <c r="I46" s="17"/>
      <c r="J46" s="17"/>
    </row>
    <row r="47" spans="2:13" x14ac:dyDescent="0.25">
      <c r="E47" s="17"/>
      <c r="F47" s="17"/>
      <c r="G47" s="17"/>
    </row>
    <row r="48" spans="2:13" ht="13.5" customHeight="1" x14ac:dyDescent="0.25">
      <c r="E48" s="17"/>
      <c r="F48" s="17"/>
      <c r="G48" s="17"/>
    </row>
    <row r="49" spans="4:14" x14ac:dyDescent="0.25">
      <c r="D49" s="60" t="s">
        <v>50</v>
      </c>
      <c r="E49" s="60"/>
      <c r="F49" s="60"/>
      <c r="G49" s="60"/>
      <c r="H49" s="60"/>
    </row>
    <row r="50" spans="4:14" x14ac:dyDescent="0.25">
      <c r="D50" s="59" t="s">
        <v>51</v>
      </c>
      <c r="E50" s="59"/>
      <c r="F50" s="59"/>
      <c r="G50" s="59"/>
      <c r="H50" s="59"/>
    </row>
    <row r="51" spans="4:14" ht="12" customHeight="1" x14ac:dyDescent="0.25">
      <c r="D51" s="59" t="s">
        <v>52</v>
      </c>
      <c r="E51" s="59"/>
      <c r="F51" s="59"/>
      <c r="G51" s="59"/>
      <c r="H51" s="59"/>
    </row>
    <row r="52" spans="4:14" x14ac:dyDescent="0.25">
      <c r="H52" s="4"/>
    </row>
    <row r="54" spans="4:14" x14ac:dyDescent="0.25">
      <c r="N54" t="s">
        <v>29</v>
      </c>
    </row>
  </sheetData>
  <mergeCells count="32">
    <mergeCell ref="H15:I15"/>
    <mergeCell ref="B9:K9"/>
    <mergeCell ref="B10:K10"/>
    <mergeCell ref="B11:K11"/>
    <mergeCell ref="B12:K12"/>
    <mergeCell ref="H14:I14"/>
    <mergeCell ref="H35:I35"/>
    <mergeCell ref="H16:I16"/>
    <mergeCell ref="H17:I17"/>
    <mergeCell ref="H20:I20"/>
    <mergeCell ref="H21:I21"/>
    <mergeCell ref="H22:I22"/>
    <mergeCell ref="H23:I23"/>
    <mergeCell ref="H27:I27"/>
    <mergeCell ref="H28:I28"/>
    <mergeCell ref="H30:I30"/>
    <mergeCell ref="H31:I31"/>
    <mergeCell ref="H34:I34"/>
    <mergeCell ref="H36:I36"/>
    <mergeCell ref="H37:I37"/>
    <mergeCell ref="H38:I38"/>
    <mergeCell ref="H40:J40"/>
    <mergeCell ref="B43:D43"/>
    <mergeCell ref="H43:J43"/>
    <mergeCell ref="D50:H50"/>
    <mergeCell ref="D51:H51"/>
    <mergeCell ref="B44:D44"/>
    <mergeCell ref="H44:J44"/>
    <mergeCell ref="B45:D45"/>
    <mergeCell ref="H45:J45"/>
    <mergeCell ref="D46:H46"/>
    <mergeCell ref="D49:H49"/>
  </mergeCells>
  <pageMargins left="0.23622047244094491" right="0.23622047244094491" top="0.5905511811023622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BALANCE GENERAL ENERO 2020</vt:lpstr>
      <vt:lpstr>BALANCE GENERAL FEBRERO 2020</vt:lpstr>
      <vt:lpstr>BALANCE GENERAL MARZO 2020</vt:lpstr>
      <vt:lpstr>BALANCE GENERAL ABRIL 2020</vt:lpstr>
      <vt:lpstr>BALANCE GENERAL MAYO 2020</vt:lpstr>
      <vt:lpstr>BALANCE GENERAL JUNIO 2020</vt:lpstr>
      <vt:lpstr>BALANCE GENERAL JULIO 2020</vt:lpstr>
      <vt:lpstr>BALANCE GENERAL septiembre 2020</vt:lpstr>
      <vt:lpstr>BALANCE GENERAL octubre 2020</vt:lpstr>
      <vt:lpstr>BALANCE GENERAL noviembre 2020</vt:lpstr>
      <vt:lpstr>BALANCE GENERAL diciembre 2020</vt:lpstr>
      <vt:lpstr>BALANCE GENERAL ENERO 2021</vt:lpstr>
      <vt:lpstr>BALANCE GENERAL FEBRERO 2021</vt:lpstr>
      <vt:lpstr>BALANCE GENERAL MARZO 2021</vt:lpstr>
      <vt:lpstr>BALANCE GENERAL ABRIL 2021 </vt:lpstr>
      <vt:lpstr>BALANCE GENERAL MAYO 2021</vt:lpstr>
      <vt:lpstr>BALANCE GENERAL JUNIO 2021</vt:lpstr>
      <vt:lpstr>BALANCE GENERAL JULIO 2021</vt:lpstr>
      <vt:lpstr>BALANCE GENERAL AGOSTO 2021</vt:lpstr>
      <vt:lpstr>BALANCE GENERAL SEPTIEMBRE 2021</vt:lpstr>
      <vt:lpstr>BALANCE GENERAL OCTUBRE 2021</vt:lpstr>
      <vt:lpstr>BALANCE GENERAL ENERO 2022</vt:lpstr>
      <vt:lpstr>BALANCE GENERAL MAYO 2023 (2)</vt:lpstr>
      <vt:lpstr>Hoja1</vt:lpstr>
      <vt:lpstr>BALANCE GENERAL FEBRERO 2022</vt:lpstr>
      <vt:lpstr>BALANCE GENERAL MARZO 2022</vt:lpstr>
      <vt:lpstr>BALANCE GENERAL ABRIL 2022</vt:lpstr>
      <vt:lpstr>BALANCE GENERAL MAYO 2022</vt:lpstr>
      <vt:lpstr>BALANCE GENERAL JUNIO 2022</vt:lpstr>
      <vt:lpstr>BALANCE GENERAL JULIO 2022 </vt:lpstr>
      <vt:lpstr>BALANCE GENERAL AGOSTO 2022</vt:lpstr>
      <vt:lpstr>BALANCE GENERAL SEPTIEMBRE 2022</vt:lpstr>
      <vt:lpstr>BALANCE GENERAL OCTUBRE 2022</vt:lpstr>
      <vt:lpstr>BALANCE GENERAL NOVIEMBRE 2022</vt:lpstr>
      <vt:lpstr>BALANCE GENERAL DICIEMBRE 2022</vt:lpstr>
      <vt:lpstr>BALANCE GENERAL ENERO 2023</vt:lpstr>
      <vt:lpstr>BALANCE GENERAL FEBRERO 2023</vt:lpstr>
      <vt:lpstr>BALANCE GENERAL MARZO 2023</vt:lpstr>
      <vt:lpstr>BALANCE GENERAL ABRIL 2023</vt:lpstr>
      <vt:lpstr>BALANCE GENERAL MAYO 2023</vt:lpstr>
      <vt:lpstr>BALANCE GENERAL JUNIO 2023</vt:lpstr>
      <vt:lpstr>BALANCE GENERAL JULIO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2023-07-31T16:23:44Z</dcterms:modified>
</cp:coreProperties>
</file>