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canner\Transparencia\Agosto\"/>
    </mc:Choice>
  </mc:AlternateContent>
  <bookViews>
    <workbookView xWindow="0" yWindow="0" windowWidth="20490" windowHeight="763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F54" i="2" l="1"/>
  <c r="F18" i="2" l="1"/>
  <c r="F28" i="2"/>
  <c r="D38" i="2"/>
  <c r="Q54" i="2" l="1"/>
  <c r="Q28" i="2"/>
  <c r="Q18" i="2"/>
  <c r="Q12" i="2"/>
  <c r="Q85" i="2" l="1"/>
  <c r="P54" i="2" l="1"/>
  <c r="P18" i="2"/>
  <c r="P28" i="2"/>
  <c r="P12" i="2"/>
  <c r="P85" i="2" l="1"/>
  <c r="O54" i="2"/>
  <c r="O28" i="2"/>
  <c r="O18" i="2"/>
  <c r="O12" i="2"/>
  <c r="O85" i="2" l="1"/>
  <c r="D54" i="2" l="1"/>
  <c r="D28" i="2"/>
  <c r="D18" i="2"/>
  <c r="D12" i="2"/>
  <c r="N54" i="2"/>
  <c r="N28" i="2"/>
  <c r="N18" i="2"/>
  <c r="N12" i="2"/>
  <c r="M54" i="2"/>
  <c r="I54" i="2"/>
  <c r="H54" i="2"/>
  <c r="G54" i="2"/>
  <c r="M28" i="2"/>
  <c r="L28" i="2"/>
  <c r="K28" i="2"/>
  <c r="J28" i="2"/>
  <c r="I28" i="2"/>
  <c r="H28" i="2"/>
  <c r="G28" i="2"/>
  <c r="M18" i="2"/>
  <c r="L18" i="2"/>
  <c r="K18" i="2"/>
  <c r="J18" i="2"/>
  <c r="I18" i="2"/>
  <c r="H18" i="2"/>
  <c r="G18" i="2"/>
  <c r="M12" i="2"/>
  <c r="L12" i="2"/>
  <c r="K12" i="2"/>
  <c r="J12" i="2"/>
  <c r="I12" i="2"/>
  <c r="H12" i="2"/>
  <c r="G12" i="2"/>
  <c r="F12" i="2"/>
  <c r="F85" i="2" s="1"/>
  <c r="N85" i="2" l="1"/>
  <c r="K85" i="2"/>
  <c r="H85" i="2"/>
  <c r="G85" i="2"/>
  <c r="D85" i="2"/>
  <c r="L85" i="2"/>
  <c r="I85" i="2"/>
  <c r="J85" i="2"/>
  <c r="M85" i="2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<sst xmlns="http://schemas.openxmlformats.org/spreadsheetml/2006/main" count="108" uniqueCount="108">
  <si>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</si>
  <si>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</si>
  <si>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</si>
  <si>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</si>
  <si>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</si>
  <si>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</si>
  <si>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</si>
  <si>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</si>
  <si>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</si>
  <si>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</si>
  <si>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</si>
  <si>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</si>
  <si>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</si>
  <si>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</si>
  <si>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</si>
  <si>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</si>
  <si>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</si>
  <si>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</si>
  <si>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</si>
  <si>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</si>
  <si>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</si>
  <si>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</si>
  <si>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</si>
  <si>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</si>
  <si>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</si>
  <si>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</si>
  <si>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</si>
  <si>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</si>
  <si>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</si>
  <si>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</si>
  <si>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</si>
  <si>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</si>
  <si>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</si>
  <si>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</si>
  <si>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</si>
  <si>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</si>
  <si>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</si>
  <si>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</si>
  <si>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</si>
  <si>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</si>
  <si>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</si>
  <si>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</si>
  <si>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</si>
  <si>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</si>
  <si>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</si>
  <si>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</si>
  <si>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</si>
  <si>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</si>
  <si>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</si>
  <si>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</si>
  <si>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</si>
  <si>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</si>
  <si>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</si>
  <si>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</si>
  <si>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</si>
  <si>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</si>
  <si>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</si>
  <si>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</si>
  <si>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</si>
  <si>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</si>
  <si>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</si>
  <si>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</si>
  <si>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</si>
  <si>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</si>
  <si>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</si>
  <si>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</si>
  <si>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</si>
  <si>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</si>
  <si>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</si>
  <si>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</si>
  <si>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</si>
  <si>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</si>
  <si>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</si>
  <si>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</si>
  <si>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</si>
  <si>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</si>
  <si>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</si>
  <si>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</si>
  <si>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</si>
  <si>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</si>
  <si>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</si>
  <si>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</si>
  <si>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</si>
  <si>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</si>
  <si>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</si>
  <si>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</si>
  <si>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</si>
  <si>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</si>
  <si>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</si>
  <si>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</si>
  <si>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</si>
  <si>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</si>
  <si>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</si>
  <si>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</si>
  <si>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</si>
  <si>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</si>
  <si>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</si>
  <si>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</si>
  <si>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</si>
  <si>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DEIBY J. ARIAS CASTILLO</t>
  </si>
  <si>
    <t>ROSANNA FERREIRA SOSA</t>
  </si>
  <si>
    <t>JOSE FCO. PAYANO DEL ROSARIO</t>
  </si>
  <si>
    <t xml:space="preserve">Encargado de Presupuesto </t>
  </si>
  <si>
    <t xml:space="preserve">Preparado por </t>
  </si>
  <si>
    <t>Subdirectora Financiera</t>
  </si>
  <si>
    <t>Aprobado por</t>
  </si>
  <si>
    <t>Auditor Interno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</si>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</sst>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/>
    <xf numFmtId="43" fontId="9" fillId="0" borderId="0" xfId="0" applyNumberFormat="1" applyFont="1"/>
    <xf numFmtId="0" fontId="8" fillId="0" borderId="0" xfId="0" applyFont="1"/>
    <xf numFmtId="43" fontId="8" fillId="0" borderId="0" xfId="1" applyFont="1" applyAlignment="1">
      <alignment vertical="center" wrapText="1"/>
    </xf>
    <xf numFmtId="164" fontId="9" fillId="0" borderId="1" xfId="0" applyNumberFormat="1" applyFont="1" applyBorder="1"/>
    <xf numFmtId="43" fontId="9" fillId="0" borderId="0" xfId="1" applyFont="1"/>
    <xf numFmtId="43" fontId="9" fillId="2" borderId="2" xfId="1" applyFont="1" applyFill="1" applyBorder="1"/>
    <xf numFmtId="43" fontId="3" fillId="2" borderId="2" xfId="1" applyFont="1" applyFill="1" applyBorder="1"/>
    <xf numFmtId="43" fontId="0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1" xfId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264583</xdr:colOff>
      <xdr:row>1</xdr:row>
      <xdr:rowOff>146050</xdr:rowOff>
    </xdr:from>
    <xdr:to>
      <xdr:col>2</xdr:col>
      <xdr:colOff>1426633</xdr:colOff>
      <xdr:row>5</xdr:row>
      <xdr:rowOff>193675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583" y="336550"/>
          <a:ext cx="1162050" cy="106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571501</xdr:colOff>
      <xdr:row>1</xdr:row>
      <xdr:rowOff>180975</xdr:rowOff>
    </xdr:from>
    <xdr:to>
      <xdr:col>16</xdr:col>
      <xdr:colOff>650876</xdr:colOff>
      <xdr:row>5</xdr:row>
      <xdr:rowOff>76200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1" y="371475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96"/>
  <sheetViews>
    <sheetView showGridLines="0" tabSelected="1" topLeftCell="D49" zoomScale="90" zoomScaleNormal="90" workbookViewId="0">
      <selection activeCell="O79" sqref="O79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3.140625" customWidth="1"/>
    <col min="6" max="11" width="12.42578125" bestFit="1" customWidth="1"/>
    <col min="12" max="12" width="12.42578125" customWidth="1"/>
    <col min="13" max="15" width="12.42578125" bestFit="1" customWidth="1"/>
    <col min="16" max="17" width="13.85546875" bestFit="1" customWidth="1"/>
  </cols>
  <sheetData>
    <row r="3" spans="3:19" ht="28.5" customHeight="1" x14ac:dyDescent="0.25">
      <c r="C3" s="34" t="s">
        <v>97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21" customHeight="1" x14ac:dyDescent="0.25">
      <c r="C4" s="32" t="s">
        <v>98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x14ac:dyDescent="0.25">
      <c r="C5" s="41">
        <v>2022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3:19" ht="15.75" customHeight="1" x14ac:dyDescent="0.25">
      <c r="C6" s="36" t="s">
        <v>91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76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38" t="s">
        <v>66</v>
      </c>
      <c r="D9" s="39" t="s">
        <v>93</v>
      </c>
      <c r="E9" s="39" t="s">
        <v>92</v>
      </c>
      <c r="F9" s="44" t="s">
        <v>90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3:19" x14ac:dyDescent="0.25">
      <c r="C10" s="38"/>
      <c r="D10" s="40"/>
      <c r="E10" s="40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SUM(D13:D17)</f>
        <v>19206603</v>
      </c>
      <c r="E12" s="4"/>
      <c r="F12" s="16">
        <f t="shared" ref="F12:M12" si="0">SUM(F13:F17)</f>
        <v>1395868.25</v>
      </c>
      <c r="G12" s="16">
        <f t="shared" si="0"/>
        <v>1395868.25</v>
      </c>
      <c r="H12" s="16">
        <f t="shared" si="0"/>
        <v>1395868.25</v>
      </c>
      <c r="I12" s="16">
        <f t="shared" si="0"/>
        <v>1325868.25</v>
      </c>
      <c r="J12" s="16">
        <f t="shared" si="0"/>
        <v>1431506.27</v>
      </c>
      <c r="K12" s="16">
        <f t="shared" si="0"/>
        <v>1415270.27</v>
      </c>
      <c r="L12" s="16">
        <f>SUM(L13:L17)</f>
        <v>1415270.27</v>
      </c>
      <c r="M12" s="20">
        <f t="shared" si="0"/>
        <v>1415270.27</v>
      </c>
      <c r="N12" s="16">
        <f t="shared" ref="N12:Q12" si="1">SUM(N13:N17)</f>
        <v>0</v>
      </c>
      <c r="O12" s="16">
        <f t="shared" si="1"/>
        <v>0</v>
      </c>
      <c r="P12" s="16">
        <f t="shared" si="1"/>
        <v>0</v>
      </c>
      <c r="Q12" s="16">
        <f t="shared" si="1"/>
        <v>0</v>
      </c>
    </row>
    <row r="13" spans="3:19" x14ac:dyDescent="0.25">
      <c r="C13" s="5" t="s">
        <v>2</v>
      </c>
      <c r="D13" s="23">
        <v>18892259</v>
      </c>
      <c r="E13" s="6"/>
      <c r="F13" s="15">
        <v>1370004.55</v>
      </c>
      <c r="G13" s="28">
        <v>1370004.55</v>
      </c>
      <c r="H13" s="28">
        <v>1370004.55</v>
      </c>
      <c r="I13" s="15">
        <v>1300004.55</v>
      </c>
      <c r="J13" s="28">
        <v>1402929.55</v>
      </c>
      <c r="K13" s="28">
        <v>1387929.55</v>
      </c>
      <c r="L13" s="28">
        <v>1387929.55</v>
      </c>
      <c r="M13" s="15">
        <v>1387929.55</v>
      </c>
      <c r="N13" s="15"/>
      <c r="O13" s="15"/>
      <c r="P13" s="15"/>
      <c r="Q13" s="15"/>
    </row>
    <row r="14" spans="3:19" x14ac:dyDescent="0.25">
      <c r="C14" s="5" t="s">
        <v>3</v>
      </c>
      <c r="D14" s="6">
        <v>0</v>
      </c>
      <c r="E14" s="6"/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7"/>
    </row>
    <row r="15" spans="3:19" x14ac:dyDescent="0.25">
      <c r="C15" s="5" t="s">
        <v>4</v>
      </c>
      <c r="D15" s="6">
        <v>0</v>
      </c>
      <c r="E15" s="6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7"/>
      <c r="S15" s="11"/>
    </row>
    <row r="16" spans="3:19" x14ac:dyDescent="0.25">
      <c r="C16" s="5" t="s">
        <v>5</v>
      </c>
      <c r="D16" s="6">
        <v>0</v>
      </c>
      <c r="E16" s="6"/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7"/>
    </row>
    <row r="17" spans="3:17" x14ac:dyDescent="0.25">
      <c r="C17" s="5" t="s">
        <v>6</v>
      </c>
      <c r="D17" s="23">
        <v>314344</v>
      </c>
      <c r="E17" s="6"/>
      <c r="F17" s="15">
        <v>25863.7</v>
      </c>
      <c r="G17" s="28">
        <v>25863.7</v>
      </c>
      <c r="H17" s="28">
        <v>25863.7</v>
      </c>
      <c r="I17" s="28">
        <v>25863.7</v>
      </c>
      <c r="J17" s="28">
        <v>28576.720000000001</v>
      </c>
      <c r="K17" s="28">
        <v>27340.720000000001</v>
      </c>
      <c r="L17" s="28">
        <v>27340.720000000001</v>
      </c>
      <c r="M17" s="15">
        <v>27340.720000000001</v>
      </c>
      <c r="N17" s="15"/>
      <c r="O17" s="15"/>
      <c r="P17" s="15"/>
      <c r="Q17" s="15"/>
    </row>
    <row r="18" spans="3:17" x14ac:dyDescent="0.25">
      <c r="C18" s="3" t="s">
        <v>7</v>
      </c>
      <c r="D18" s="4">
        <f>SUM(D19:D27)</f>
        <v>7943720</v>
      </c>
      <c r="E18" s="4"/>
      <c r="F18" s="20">
        <f>F19+F20+F21+F22+F23+F24+F25+F26+F27</f>
        <v>99700</v>
      </c>
      <c r="G18" s="20">
        <f t="shared" ref="G18:M18" si="2">SUM(G19:G27)</f>
        <v>33186.660000000003</v>
      </c>
      <c r="H18" s="20">
        <f t="shared" si="2"/>
        <v>1017900.1599999999</v>
      </c>
      <c r="I18" s="20">
        <f t="shared" si="2"/>
        <v>130943.33</v>
      </c>
      <c r="J18" s="20">
        <f t="shared" si="2"/>
        <v>402056.23</v>
      </c>
      <c r="K18" s="20">
        <f t="shared" si="2"/>
        <v>687102.83000000007</v>
      </c>
      <c r="L18" s="20">
        <f t="shared" si="2"/>
        <v>479643.33</v>
      </c>
      <c r="M18" s="20">
        <f t="shared" si="2"/>
        <v>-68356.67</v>
      </c>
      <c r="N18" s="20">
        <f t="shared" ref="N18:Q18" si="3">SUM(N19:N27)</f>
        <v>0</v>
      </c>
      <c r="O18" s="20">
        <f t="shared" si="3"/>
        <v>0</v>
      </c>
      <c r="P18" s="20">
        <f t="shared" si="3"/>
        <v>0</v>
      </c>
      <c r="Q18" s="20">
        <f t="shared" si="3"/>
        <v>0</v>
      </c>
    </row>
    <row r="19" spans="3:17" x14ac:dyDescent="0.25">
      <c r="C19" s="5" t="s">
        <v>8</v>
      </c>
      <c r="D19" s="6">
        <v>0</v>
      </c>
      <c r="E19" s="6"/>
      <c r="F19" s="20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7"/>
    </row>
    <row r="20" spans="3:17" x14ac:dyDescent="0.25">
      <c r="C20" s="5" t="s">
        <v>9</v>
      </c>
      <c r="D20" s="23">
        <v>200000</v>
      </c>
      <c r="E20" s="6"/>
      <c r="F20" s="15">
        <v>0</v>
      </c>
      <c r="G20" s="15">
        <v>0</v>
      </c>
      <c r="H20" s="15">
        <v>0</v>
      </c>
      <c r="I20" s="15">
        <v>0</v>
      </c>
      <c r="J20" s="15">
        <v>31000</v>
      </c>
      <c r="K20" s="15">
        <v>0</v>
      </c>
      <c r="L20" s="15">
        <v>0</v>
      </c>
      <c r="M20" s="15">
        <v>0</v>
      </c>
      <c r="N20" s="26"/>
      <c r="Q20" s="25"/>
    </row>
    <row r="21" spans="3:17" x14ac:dyDescent="0.25">
      <c r="C21" s="5" t="s">
        <v>10</v>
      </c>
      <c r="D21" s="23">
        <v>802800</v>
      </c>
      <c r="E21" s="6"/>
      <c r="F21" s="15">
        <v>14700</v>
      </c>
      <c r="G21" s="28">
        <v>14700</v>
      </c>
      <c r="H21" s="15">
        <v>14700</v>
      </c>
      <c r="I21" s="15">
        <v>14700</v>
      </c>
      <c r="J21" s="28">
        <v>120800</v>
      </c>
      <c r="K21" s="15">
        <v>29400</v>
      </c>
      <c r="L21" s="15">
        <v>29400</v>
      </c>
      <c r="M21" s="15">
        <v>29400</v>
      </c>
      <c r="N21" s="15"/>
      <c r="O21" s="15"/>
      <c r="P21" s="15"/>
      <c r="Q21" s="26"/>
    </row>
    <row r="22" spans="3:17" x14ac:dyDescent="0.25">
      <c r="C22" s="5" t="s">
        <v>11</v>
      </c>
      <c r="D22" s="23">
        <v>800000</v>
      </c>
      <c r="E22" s="6"/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8">
        <v>180000</v>
      </c>
      <c r="L22" s="15">
        <v>0</v>
      </c>
      <c r="M22" s="15">
        <v>0</v>
      </c>
      <c r="N22" s="17"/>
    </row>
    <row r="23" spans="3:17" x14ac:dyDescent="0.25">
      <c r="C23" s="5" t="s">
        <v>12</v>
      </c>
      <c r="D23" s="23">
        <v>960920</v>
      </c>
      <c r="E23" s="6"/>
      <c r="F23" s="15">
        <v>0</v>
      </c>
      <c r="G23" s="15">
        <v>18486.66</v>
      </c>
      <c r="H23" s="15">
        <v>9243.33</v>
      </c>
      <c r="I23" s="15">
        <v>9243.33</v>
      </c>
      <c r="J23" s="15">
        <v>9243.33</v>
      </c>
      <c r="K23" s="28">
        <v>320202.83</v>
      </c>
      <c r="L23" s="15">
        <v>9243.33</v>
      </c>
      <c r="M23" s="15">
        <v>9243.33</v>
      </c>
      <c r="N23" s="15"/>
      <c r="O23" s="15"/>
      <c r="P23" s="15"/>
      <c r="Q23" s="15"/>
    </row>
    <row r="24" spans="3:17" x14ac:dyDescent="0.25">
      <c r="C24" s="5" t="s">
        <v>13</v>
      </c>
      <c r="D24" s="6">
        <v>0</v>
      </c>
      <c r="E24" s="6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7"/>
    </row>
    <row r="25" spans="3:17" x14ac:dyDescent="0.25">
      <c r="C25" s="5" t="s">
        <v>14</v>
      </c>
      <c r="D25" s="23">
        <v>1600000</v>
      </c>
      <c r="E25" s="6"/>
      <c r="F25" s="15">
        <v>0</v>
      </c>
      <c r="G25" s="24">
        <v>0</v>
      </c>
      <c r="H25" s="28">
        <v>549998.34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7"/>
    </row>
    <row r="26" spans="3:17" x14ac:dyDescent="0.25">
      <c r="C26" s="5" t="s">
        <v>15</v>
      </c>
      <c r="D26" s="23">
        <v>3380000</v>
      </c>
      <c r="E26" s="6"/>
      <c r="F26" s="15">
        <v>85000</v>
      </c>
      <c r="G26" s="15">
        <v>0</v>
      </c>
      <c r="H26" s="28">
        <v>381005.49</v>
      </c>
      <c r="I26" s="28">
        <v>107000</v>
      </c>
      <c r="J26" s="28">
        <v>198886.9</v>
      </c>
      <c r="K26" s="28">
        <v>157500</v>
      </c>
      <c r="L26" s="28">
        <v>441000</v>
      </c>
      <c r="M26" s="15">
        <v>-107000</v>
      </c>
      <c r="N26" s="15"/>
      <c r="O26" s="15"/>
      <c r="P26" s="15"/>
      <c r="Q26" s="15"/>
    </row>
    <row r="27" spans="3:17" x14ac:dyDescent="0.25">
      <c r="C27" s="5" t="s">
        <v>16</v>
      </c>
      <c r="D27" s="23">
        <v>200000</v>
      </c>
      <c r="E27" s="6"/>
      <c r="F27" s="15">
        <v>0</v>
      </c>
      <c r="G27" s="15">
        <v>0</v>
      </c>
      <c r="H27" s="28">
        <v>62953</v>
      </c>
      <c r="I27" s="15">
        <v>0</v>
      </c>
      <c r="J27" s="28">
        <v>42126</v>
      </c>
      <c r="K27" s="15">
        <v>0</v>
      </c>
      <c r="L27" s="15">
        <v>0</v>
      </c>
      <c r="M27" s="15">
        <v>0</v>
      </c>
      <c r="N27" s="15"/>
      <c r="O27" s="24"/>
      <c r="Q27" s="24"/>
    </row>
    <row r="28" spans="3:17" x14ac:dyDescent="0.25">
      <c r="C28" s="3" t="s">
        <v>17</v>
      </c>
      <c r="D28" s="4">
        <f>SUM(D29:D37)</f>
        <v>7468134</v>
      </c>
      <c r="E28" s="4"/>
      <c r="F28" s="20">
        <f>SUM(F29:F53)</f>
        <v>189888</v>
      </c>
      <c r="G28" s="16">
        <f t="shared" ref="G28:M28" si="4">SUM(G29:G37)</f>
        <v>539888</v>
      </c>
      <c r="H28" s="16">
        <f t="shared" si="4"/>
        <v>788663.42999999993</v>
      </c>
      <c r="I28" s="16">
        <f t="shared" si="4"/>
        <v>364888</v>
      </c>
      <c r="J28" s="20">
        <f t="shared" si="4"/>
        <v>503656</v>
      </c>
      <c r="K28" s="16">
        <f t="shared" si="4"/>
        <v>907715.34</v>
      </c>
      <c r="L28" s="16">
        <f t="shared" si="4"/>
        <v>598887.96</v>
      </c>
      <c r="M28" s="20">
        <f t="shared" si="4"/>
        <v>458800.54</v>
      </c>
      <c r="N28" s="16">
        <f t="shared" ref="N28:Q28" si="5">SUM(N29:N37)</f>
        <v>0</v>
      </c>
      <c r="O28" s="16">
        <f t="shared" si="5"/>
        <v>0</v>
      </c>
      <c r="P28" s="16">
        <f t="shared" si="5"/>
        <v>0</v>
      </c>
      <c r="Q28" s="16">
        <f t="shared" si="5"/>
        <v>0</v>
      </c>
    </row>
    <row r="29" spans="3:17" x14ac:dyDescent="0.25">
      <c r="C29" s="5" t="s">
        <v>18</v>
      </c>
      <c r="D29" s="23">
        <v>2290000</v>
      </c>
      <c r="E29" s="6"/>
      <c r="F29" s="18">
        <v>189888</v>
      </c>
      <c r="G29" s="28">
        <v>189888</v>
      </c>
      <c r="H29" s="15">
        <v>189888</v>
      </c>
      <c r="I29" s="15">
        <v>189888</v>
      </c>
      <c r="J29" s="15">
        <v>189888</v>
      </c>
      <c r="K29" s="28">
        <v>389757.18</v>
      </c>
      <c r="L29" s="28">
        <v>274168</v>
      </c>
      <c r="M29" s="15">
        <v>189888</v>
      </c>
      <c r="N29" s="15"/>
      <c r="O29" s="15"/>
      <c r="P29" s="15"/>
      <c r="Q29" s="24"/>
    </row>
    <row r="30" spans="3:17" x14ac:dyDescent="0.25">
      <c r="C30" s="5" t="s">
        <v>19</v>
      </c>
      <c r="D30" s="23">
        <v>580000</v>
      </c>
      <c r="E30" s="6"/>
      <c r="F30" s="15">
        <v>0</v>
      </c>
      <c r="G30" s="15">
        <v>0</v>
      </c>
      <c r="H30" s="15">
        <v>0</v>
      </c>
      <c r="I30" s="15">
        <v>0</v>
      </c>
      <c r="J30" s="28">
        <v>138768</v>
      </c>
      <c r="K30" s="28">
        <v>45673.25</v>
      </c>
      <c r="L30" s="15">
        <v>0</v>
      </c>
      <c r="M30" s="15">
        <v>0</v>
      </c>
      <c r="N30" s="15"/>
      <c r="Q30" s="24"/>
    </row>
    <row r="31" spans="3:17" x14ac:dyDescent="0.25">
      <c r="C31" s="5" t="s">
        <v>20</v>
      </c>
      <c r="D31" s="23">
        <v>330000</v>
      </c>
      <c r="E31" s="6"/>
      <c r="F31" s="15">
        <v>0</v>
      </c>
      <c r="G31" s="15">
        <v>0</v>
      </c>
      <c r="H31" s="28">
        <v>27585.45</v>
      </c>
      <c r="I31" s="15">
        <v>0</v>
      </c>
      <c r="J31" s="15">
        <v>0</v>
      </c>
      <c r="K31" s="28">
        <v>31948.5</v>
      </c>
      <c r="L31" s="15">
        <v>0</v>
      </c>
      <c r="M31" s="15">
        <v>0</v>
      </c>
      <c r="N31" s="17"/>
      <c r="P31" s="15"/>
      <c r="Q31" s="24"/>
    </row>
    <row r="32" spans="3:17" x14ac:dyDescent="0.25">
      <c r="C32" s="5" t="s">
        <v>21</v>
      </c>
      <c r="D32" s="6">
        <v>50000</v>
      </c>
      <c r="E32" s="6"/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7"/>
    </row>
    <row r="33" spans="3:17" x14ac:dyDescent="0.25">
      <c r="C33" s="5" t="s">
        <v>22</v>
      </c>
      <c r="D33" s="23">
        <v>160256</v>
      </c>
      <c r="E33" s="6"/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8">
        <v>18739.72</v>
      </c>
      <c r="L33" s="24">
        <v>37707.800000000003</v>
      </c>
      <c r="M33" s="15">
        <v>0</v>
      </c>
      <c r="N33" s="17"/>
      <c r="Q33" s="24"/>
    </row>
    <row r="34" spans="3:17" x14ac:dyDescent="0.25">
      <c r="C34" s="5" t="s">
        <v>23</v>
      </c>
      <c r="D34" s="23">
        <v>485000</v>
      </c>
      <c r="E34" s="6"/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8">
        <v>9285.7000000000007</v>
      </c>
      <c r="L34" s="15">
        <v>0</v>
      </c>
      <c r="M34" s="15">
        <v>3422</v>
      </c>
      <c r="N34" s="15"/>
      <c r="Q34" s="24"/>
    </row>
    <row r="35" spans="3:17" x14ac:dyDescent="0.25">
      <c r="C35" s="5" t="s">
        <v>24</v>
      </c>
      <c r="D35" s="23">
        <v>2392878</v>
      </c>
      <c r="E35" s="6"/>
      <c r="F35" s="24">
        <v>0</v>
      </c>
      <c r="G35" s="28">
        <v>350000</v>
      </c>
      <c r="H35" s="15">
        <v>175000</v>
      </c>
      <c r="I35" s="15">
        <v>175000</v>
      </c>
      <c r="J35" s="15">
        <v>175000</v>
      </c>
      <c r="K35" s="28">
        <v>182495.35999999999</v>
      </c>
      <c r="L35" s="24">
        <v>179708.2</v>
      </c>
      <c r="M35" s="15">
        <v>175000</v>
      </c>
      <c r="N35" s="15"/>
      <c r="O35" s="15"/>
      <c r="P35" s="15"/>
      <c r="Q35" s="24"/>
    </row>
    <row r="36" spans="3:17" x14ac:dyDescent="0.25">
      <c r="C36" s="5" t="s">
        <v>25</v>
      </c>
      <c r="D36" s="6">
        <v>0</v>
      </c>
      <c r="E36" s="6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7"/>
    </row>
    <row r="37" spans="3:17" x14ac:dyDescent="0.25">
      <c r="C37" s="5" t="s">
        <v>26</v>
      </c>
      <c r="D37" s="23">
        <v>1180000</v>
      </c>
      <c r="E37" s="6"/>
      <c r="F37" s="15">
        <v>0</v>
      </c>
      <c r="G37" s="15">
        <v>0</v>
      </c>
      <c r="H37" s="15">
        <v>396189.98</v>
      </c>
      <c r="I37" s="15">
        <v>0</v>
      </c>
      <c r="J37" s="15">
        <v>0</v>
      </c>
      <c r="K37" s="28">
        <v>229815.63</v>
      </c>
      <c r="L37" s="24">
        <v>107303.96</v>
      </c>
      <c r="M37" s="15">
        <v>90490.54</v>
      </c>
      <c r="N37" s="15"/>
      <c r="P37" s="15"/>
      <c r="Q37" s="24"/>
    </row>
    <row r="38" spans="3:17" x14ac:dyDescent="0.25">
      <c r="C38" s="3" t="s">
        <v>27</v>
      </c>
      <c r="D38" s="4">
        <f>D39+D40+D41+D42+D43+D44+D45+D46+D47+D48+D49+D50+D51+D52+D53</f>
        <v>0</v>
      </c>
      <c r="E38" s="4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7"/>
    </row>
    <row r="39" spans="3:17" x14ac:dyDescent="0.25">
      <c r="C39" s="5" t="s">
        <v>28</v>
      </c>
      <c r="D39" s="6">
        <v>0</v>
      </c>
      <c r="E39" s="6"/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7"/>
    </row>
    <row r="40" spans="3:17" x14ac:dyDescent="0.25">
      <c r="C40" s="5" t="s">
        <v>29</v>
      </c>
      <c r="D40" s="6">
        <v>0</v>
      </c>
      <c r="E40" s="6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7"/>
    </row>
    <row r="41" spans="3:17" x14ac:dyDescent="0.25">
      <c r="C41" s="5" t="s">
        <v>30</v>
      </c>
      <c r="D41" s="6">
        <v>0</v>
      </c>
      <c r="E41" s="6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7"/>
    </row>
    <row r="42" spans="3:17" x14ac:dyDescent="0.25">
      <c r="C42" s="5" t="s">
        <v>31</v>
      </c>
      <c r="D42" s="6">
        <v>0</v>
      </c>
      <c r="E42" s="6"/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7"/>
    </row>
    <row r="43" spans="3:17" x14ac:dyDescent="0.25">
      <c r="C43" s="5" t="s">
        <v>32</v>
      </c>
      <c r="D43" s="6">
        <v>0</v>
      </c>
      <c r="E43" s="6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7"/>
    </row>
    <row r="44" spans="3:17" x14ac:dyDescent="0.25">
      <c r="C44" s="5" t="s">
        <v>33</v>
      </c>
      <c r="D44" s="6">
        <v>0</v>
      </c>
      <c r="E44" s="6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7"/>
    </row>
    <row r="45" spans="3:17" x14ac:dyDescent="0.25">
      <c r="C45" s="5" t="s">
        <v>34</v>
      </c>
      <c r="D45" s="6">
        <v>0</v>
      </c>
      <c r="E45" s="6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7"/>
    </row>
    <row r="46" spans="3:17" x14ac:dyDescent="0.25">
      <c r="C46" s="5" t="s">
        <v>35</v>
      </c>
      <c r="D46" s="6">
        <v>0</v>
      </c>
      <c r="E46" s="6"/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7"/>
    </row>
    <row r="47" spans="3:17" x14ac:dyDescent="0.25">
      <c r="C47" s="3" t="s">
        <v>36</v>
      </c>
      <c r="D47" s="4">
        <v>0</v>
      </c>
      <c r="E47" s="4"/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/>
      <c r="L47" s="15">
        <v>0</v>
      </c>
      <c r="M47" s="15">
        <v>0</v>
      </c>
      <c r="N47" s="17"/>
    </row>
    <row r="48" spans="3:17" x14ac:dyDescent="0.25">
      <c r="C48" s="5" t="s">
        <v>37</v>
      </c>
      <c r="D48" s="6">
        <v>0</v>
      </c>
      <c r="E48" s="6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7"/>
    </row>
    <row r="49" spans="3:17" x14ac:dyDescent="0.25">
      <c r="C49" s="5" t="s">
        <v>38</v>
      </c>
      <c r="D49" s="6">
        <v>0</v>
      </c>
      <c r="E49" s="6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7"/>
    </row>
    <row r="50" spans="3:17" x14ac:dyDescent="0.25">
      <c r="C50" s="5" t="s">
        <v>39</v>
      </c>
      <c r="D50" s="6">
        <v>0</v>
      </c>
      <c r="E50" s="6"/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7"/>
    </row>
    <row r="51" spans="3:17" x14ac:dyDescent="0.25">
      <c r="C51" s="5" t="s">
        <v>40</v>
      </c>
      <c r="D51" s="6">
        <v>0</v>
      </c>
      <c r="E51" s="6"/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7"/>
    </row>
    <row r="52" spans="3:17" x14ac:dyDescent="0.25">
      <c r="C52" s="5" t="s">
        <v>41</v>
      </c>
      <c r="D52" s="6">
        <v>0</v>
      </c>
      <c r="E52" s="6"/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7"/>
    </row>
    <row r="53" spans="3:17" x14ac:dyDescent="0.25">
      <c r="C53" s="5" t="s">
        <v>42</v>
      </c>
      <c r="D53" s="6">
        <v>0</v>
      </c>
      <c r="E53" s="6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7"/>
    </row>
    <row r="54" spans="3:17" x14ac:dyDescent="0.25">
      <c r="C54" s="3" t="s">
        <v>43</v>
      </c>
      <c r="D54" s="4">
        <f>SUM(D55:D63)</f>
        <v>930000</v>
      </c>
      <c r="E54" s="4"/>
      <c r="F54" s="4">
        <f t="shared" ref="F54" si="6">SUM(F55:F63)</f>
        <v>0</v>
      </c>
      <c r="G54" s="15">
        <f>SUM(G55:G63)</f>
        <v>0</v>
      </c>
      <c r="H54" s="20">
        <f>SUM(H55:H63)</f>
        <v>479079.96</v>
      </c>
      <c r="I54" s="20">
        <f>SUM(I55:I63)</f>
        <v>0</v>
      </c>
      <c r="J54" s="20">
        <f>SUM(J55:J63)</f>
        <v>0</v>
      </c>
      <c r="K54" s="15"/>
      <c r="L54" s="15">
        <v>0</v>
      </c>
      <c r="M54" s="20">
        <f>SUM(M55:M67)</f>
        <v>316712</v>
      </c>
      <c r="N54" s="16">
        <f>SUM(N55:N67)</f>
        <v>0</v>
      </c>
      <c r="O54" s="16">
        <f>SUM(O55:O67)</f>
        <v>0</v>
      </c>
      <c r="P54" s="16">
        <f>SUM(P55:P67)</f>
        <v>0</v>
      </c>
      <c r="Q54" s="16">
        <f>SUM(Q55:Q67)</f>
        <v>0</v>
      </c>
    </row>
    <row r="55" spans="3:17" x14ac:dyDescent="0.25">
      <c r="C55" s="5" t="s">
        <v>44</v>
      </c>
      <c r="D55" s="6">
        <v>600000</v>
      </c>
      <c r="E55" s="6"/>
      <c r="F55" s="15">
        <v>0</v>
      </c>
      <c r="G55" s="15">
        <v>0</v>
      </c>
      <c r="H55" s="28">
        <v>388042.96</v>
      </c>
      <c r="I55" s="15">
        <v>0</v>
      </c>
      <c r="J55" s="15">
        <v>0</v>
      </c>
      <c r="K55" s="15">
        <v>0</v>
      </c>
      <c r="L55" s="15"/>
      <c r="M55" s="15">
        <v>316712</v>
      </c>
      <c r="N55" s="15"/>
      <c r="P55" s="15"/>
      <c r="Q55" s="24"/>
    </row>
    <row r="56" spans="3:17" x14ac:dyDescent="0.25">
      <c r="C56" s="5" t="s">
        <v>45</v>
      </c>
      <c r="D56" s="6">
        <v>100000</v>
      </c>
      <c r="E56" s="6"/>
      <c r="F56" s="15">
        <v>0</v>
      </c>
      <c r="G56" s="15">
        <v>0</v>
      </c>
      <c r="H56" s="15">
        <v>91037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7"/>
      <c r="P56" s="15"/>
      <c r="Q56" s="24"/>
    </row>
    <row r="57" spans="3:17" x14ac:dyDescent="0.25">
      <c r="C57" s="5" t="s">
        <v>46</v>
      </c>
      <c r="D57" s="6">
        <v>0</v>
      </c>
      <c r="E57" s="6"/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7"/>
      <c r="P57" s="15"/>
    </row>
    <row r="58" spans="3:17" x14ac:dyDescent="0.25">
      <c r="C58" s="5" t="s">
        <v>47</v>
      </c>
      <c r="D58" s="6">
        <v>0</v>
      </c>
      <c r="E58" s="6"/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7"/>
      <c r="P58" s="15"/>
    </row>
    <row r="59" spans="3:17" x14ac:dyDescent="0.25">
      <c r="C59" s="5" t="s">
        <v>48</v>
      </c>
      <c r="D59" s="6">
        <v>230000</v>
      </c>
      <c r="E59" s="6"/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/>
    </row>
    <row r="60" spans="3:17" x14ac:dyDescent="0.25">
      <c r="C60" s="5" t="s">
        <v>49</v>
      </c>
      <c r="D60" s="6">
        <v>0</v>
      </c>
      <c r="E60" s="6"/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7"/>
    </row>
    <row r="61" spans="3:17" x14ac:dyDescent="0.25">
      <c r="C61" s="5" t="s">
        <v>50</v>
      </c>
      <c r="D61" s="6">
        <v>0</v>
      </c>
      <c r="E61" s="6"/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7"/>
    </row>
    <row r="62" spans="3:17" x14ac:dyDescent="0.25">
      <c r="C62" s="5" t="s">
        <v>51</v>
      </c>
      <c r="D62" s="6">
        <v>0</v>
      </c>
      <c r="E62" s="6"/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7"/>
    </row>
    <row r="63" spans="3:17" x14ac:dyDescent="0.25">
      <c r="C63" s="5" t="s">
        <v>52</v>
      </c>
      <c r="D63" s="6">
        <v>0</v>
      </c>
      <c r="E63" s="6"/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7"/>
    </row>
    <row r="64" spans="3:17" x14ac:dyDescent="0.25">
      <c r="C64" s="3" t="s">
        <v>53</v>
      </c>
      <c r="D64" s="4"/>
      <c r="E64" s="4"/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/>
      <c r="L64" s="15">
        <v>0</v>
      </c>
      <c r="M64" s="15">
        <v>0</v>
      </c>
      <c r="N64" s="17"/>
    </row>
    <row r="65" spans="3:18" x14ac:dyDescent="0.25">
      <c r="C65" s="5" t="s">
        <v>54</v>
      </c>
      <c r="D65" s="6">
        <v>0</v>
      </c>
      <c r="E65" s="6"/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7"/>
    </row>
    <row r="66" spans="3:18" x14ac:dyDescent="0.25">
      <c r="C66" s="5" t="s">
        <v>55</v>
      </c>
      <c r="D66" s="6">
        <v>0</v>
      </c>
      <c r="E66" s="6"/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7"/>
    </row>
    <row r="67" spans="3:18" x14ac:dyDescent="0.25">
      <c r="C67" s="5" t="s">
        <v>56</v>
      </c>
      <c r="D67" s="6">
        <v>0</v>
      </c>
      <c r="E67" s="6"/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7"/>
    </row>
    <row r="68" spans="3:18" x14ac:dyDescent="0.25">
      <c r="C68" s="5" t="s">
        <v>57</v>
      </c>
      <c r="D68" s="6">
        <v>0</v>
      </c>
      <c r="E68" s="6"/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7"/>
    </row>
    <row r="69" spans="3:18" x14ac:dyDescent="0.25">
      <c r="C69" s="3" t="s">
        <v>58</v>
      </c>
      <c r="D69" s="4"/>
      <c r="E69" s="4"/>
      <c r="F69" s="15"/>
      <c r="G69" s="15">
        <v>0</v>
      </c>
      <c r="H69" s="15"/>
      <c r="I69" s="15">
        <v>0</v>
      </c>
      <c r="J69" s="15">
        <v>0</v>
      </c>
      <c r="K69" s="15"/>
      <c r="L69" s="15">
        <v>0</v>
      </c>
      <c r="M69" s="15">
        <v>0</v>
      </c>
      <c r="N69" s="17"/>
    </row>
    <row r="70" spans="3:18" x14ac:dyDescent="0.25">
      <c r="C70" s="5" t="s">
        <v>59</v>
      </c>
      <c r="D70" s="6">
        <v>0</v>
      </c>
      <c r="E70" s="6"/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7"/>
    </row>
    <row r="71" spans="3:18" x14ac:dyDescent="0.25">
      <c r="C71" s="5" t="s">
        <v>60</v>
      </c>
      <c r="D71" s="6">
        <v>0</v>
      </c>
      <c r="E71" s="6"/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7"/>
    </row>
    <row r="72" spans="3:18" x14ac:dyDescent="0.25">
      <c r="C72" s="3" t="s">
        <v>61</v>
      </c>
      <c r="D72" s="4">
        <v>0</v>
      </c>
      <c r="E72" s="4"/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7"/>
    </row>
    <row r="73" spans="3:18" x14ac:dyDescent="0.25">
      <c r="C73" s="5" t="s">
        <v>62</v>
      </c>
      <c r="D73" s="6">
        <v>0</v>
      </c>
      <c r="E73" s="6"/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7"/>
    </row>
    <row r="74" spans="3:18" x14ac:dyDescent="0.25">
      <c r="C74" s="5" t="s">
        <v>63</v>
      </c>
      <c r="D74" s="6">
        <v>0</v>
      </c>
      <c r="E74" s="6"/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7"/>
    </row>
    <row r="75" spans="3:18" x14ac:dyDescent="0.25">
      <c r="C75" s="5" t="s">
        <v>64</v>
      </c>
      <c r="D75" s="6">
        <v>0</v>
      </c>
      <c r="E75" s="6"/>
      <c r="F75" s="15">
        <v>0</v>
      </c>
      <c r="G75" s="15">
        <v>0</v>
      </c>
      <c r="H75" s="15">
        <v>0</v>
      </c>
      <c r="I75" s="15"/>
      <c r="J75" s="15">
        <v>0</v>
      </c>
      <c r="K75" s="15">
        <v>0</v>
      </c>
      <c r="L75" s="15">
        <v>0</v>
      </c>
      <c r="M75" s="15">
        <v>0</v>
      </c>
      <c r="N75" s="17"/>
    </row>
    <row r="76" spans="3:18" x14ac:dyDescent="0.25">
      <c r="C76" s="1" t="s">
        <v>67</v>
      </c>
      <c r="D76" s="2"/>
      <c r="E76" s="2"/>
      <c r="F76" s="27"/>
      <c r="G76" s="27"/>
      <c r="H76" s="27"/>
      <c r="I76" s="27"/>
      <c r="J76" s="27"/>
      <c r="K76" s="27"/>
      <c r="L76" s="27">
        <v>0</v>
      </c>
      <c r="M76" s="27">
        <v>0</v>
      </c>
      <c r="N76" s="19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  <c r="F77" s="15"/>
      <c r="G77" s="15"/>
      <c r="H77" s="15"/>
      <c r="I77" s="15"/>
      <c r="J77" s="15">
        <v>0</v>
      </c>
      <c r="K77" s="15"/>
      <c r="L77" s="15"/>
      <c r="M77" s="15"/>
      <c r="N77" s="17"/>
    </row>
    <row r="78" spans="3:18" x14ac:dyDescent="0.25">
      <c r="C78" s="5" t="s">
        <v>69</v>
      </c>
      <c r="D78" s="6">
        <v>0</v>
      </c>
      <c r="E78" s="6"/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7"/>
    </row>
    <row r="79" spans="3:18" x14ac:dyDescent="0.25">
      <c r="C79" s="5" t="s">
        <v>70</v>
      </c>
      <c r="D79" s="6">
        <v>0</v>
      </c>
      <c r="E79" s="6"/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7"/>
    </row>
    <row r="80" spans="3:18" x14ac:dyDescent="0.25">
      <c r="C80" s="3" t="s">
        <v>71</v>
      </c>
      <c r="D80" s="4"/>
      <c r="E80" s="4"/>
      <c r="F80" s="15">
        <v>0</v>
      </c>
      <c r="G80" s="15">
        <v>0</v>
      </c>
      <c r="H80" s="15"/>
      <c r="I80" s="15">
        <v>0</v>
      </c>
      <c r="J80" s="15">
        <v>0</v>
      </c>
      <c r="K80" s="15"/>
      <c r="L80" s="15">
        <v>0</v>
      </c>
      <c r="M80" s="15">
        <v>0</v>
      </c>
      <c r="N80" s="17"/>
    </row>
    <row r="81" spans="3:18" x14ac:dyDescent="0.25">
      <c r="C81" s="5" t="s">
        <v>72</v>
      </c>
      <c r="D81" s="6">
        <v>0</v>
      </c>
      <c r="E81" s="6"/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7"/>
    </row>
    <row r="82" spans="3:18" x14ac:dyDescent="0.25">
      <c r="C82" s="5" t="s">
        <v>73</v>
      </c>
      <c r="D82" s="6">
        <v>0</v>
      </c>
      <c r="E82" s="6"/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7"/>
    </row>
    <row r="83" spans="3:18" x14ac:dyDescent="0.25">
      <c r="C83" s="3" t="s">
        <v>74</v>
      </c>
      <c r="D83" s="4">
        <v>0</v>
      </c>
      <c r="E83" s="4"/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7"/>
    </row>
    <row r="84" spans="3:18" x14ac:dyDescent="0.25">
      <c r="C84" s="5" t="s">
        <v>75</v>
      </c>
      <c r="D84" s="6">
        <v>0</v>
      </c>
      <c r="E84" s="6"/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7"/>
    </row>
    <row r="85" spans="3:18" x14ac:dyDescent="0.25">
      <c r="C85" s="8" t="s">
        <v>65</v>
      </c>
      <c r="D85" s="22">
        <f>D12+D18+D28+D54</f>
        <v>35548457</v>
      </c>
      <c r="E85" s="7"/>
      <c r="F85" s="21">
        <f>F12+F18+F28+F38+F48+F54</f>
        <v>1685456.25</v>
      </c>
      <c r="G85" s="21">
        <f>G12+G18+G28</f>
        <v>1968942.91</v>
      </c>
      <c r="H85" s="21">
        <f>H12+H18+H28+H54</f>
        <v>3681511.8</v>
      </c>
      <c r="I85" s="21">
        <f t="shared" ref="I85:O85" si="7">I12+I18+I28+I54</f>
        <v>1821699.58</v>
      </c>
      <c r="J85" s="21">
        <f t="shared" si="7"/>
        <v>2337218.5</v>
      </c>
      <c r="K85" s="21">
        <f t="shared" si="7"/>
        <v>3010088.44</v>
      </c>
      <c r="L85" s="21">
        <f t="shared" si="7"/>
        <v>2493801.56</v>
      </c>
      <c r="M85" s="21">
        <f t="shared" si="7"/>
        <v>2122426.14</v>
      </c>
      <c r="N85" s="21">
        <f t="shared" si="7"/>
        <v>0</v>
      </c>
      <c r="O85" s="21">
        <f t="shared" si="7"/>
        <v>0</v>
      </c>
      <c r="P85" s="21">
        <f>P12+P18+P28+P54</f>
        <v>0</v>
      </c>
      <c r="Q85" s="21">
        <f>Q12+Q18+Q28+Q54</f>
        <v>0</v>
      </c>
      <c r="R85" s="7"/>
    </row>
    <row r="89" spans="3:18" x14ac:dyDescent="0.25">
      <c r="C89" s="30" t="s">
        <v>99</v>
      </c>
      <c r="E89" s="43" t="s">
        <v>100</v>
      </c>
      <c r="F89" s="43"/>
      <c r="G89" s="43"/>
      <c r="H89" s="43"/>
      <c r="I89" s="43"/>
      <c r="M89" s="43" t="s">
        <v>101</v>
      </c>
      <c r="N89" s="43"/>
      <c r="O89" s="43"/>
      <c r="P89" s="43"/>
    </row>
    <row r="90" spans="3:18" x14ac:dyDescent="0.25">
      <c r="C90" s="29" t="s">
        <v>102</v>
      </c>
      <c r="E90" s="31" t="s">
        <v>104</v>
      </c>
      <c r="F90" s="31"/>
      <c r="G90" s="31"/>
      <c r="H90" s="31"/>
      <c r="I90" s="31"/>
      <c r="M90" s="31" t="s">
        <v>106</v>
      </c>
      <c r="N90" s="31"/>
      <c r="O90" s="31"/>
      <c r="P90" s="31"/>
    </row>
    <row r="91" spans="3:18" x14ac:dyDescent="0.25">
      <c r="C91" s="29" t="s">
        <v>103</v>
      </c>
      <c r="F91" s="31" t="s">
        <v>105</v>
      </c>
      <c r="G91" s="31"/>
      <c r="H91" s="31"/>
      <c r="M91" s="31" t="s">
        <v>107</v>
      </c>
      <c r="N91" s="31"/>
      <c r="O91" s="31"/>
      <c r="P91" s="31"/>
    </row>
    <row r="93" spans="3:18" ht="15.75" thickBot="1" x14ac:dyDescent="0.3"/>
    <row r="94" spans="3:18" ht="15.75" thickBot="1" x14ac:dyDescent="0.3">
      <c r="C94" s="14" t="s">
        <v>94</v>
      </c>
    </row>
    <row r="95" spans="3:18" ht="30.75" thickBot="1" x14ac:dyDescent="0.3">
      <c r="C95" s="12" t="s">
        <v>95</v>
      </c>
    </row>
    <row r="96" spans="3:18" ht="60.75" thickBot="1" x14ac:dyDescent="0.3">
      <c r="C96" s="13" t="s">
        <v>96</v>
      </c>
    </row>
  </sheetData>
  <mergeCells count="15"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E89:I89"/>
    <mergeCell ref="M89:P89"/>
    <mergeCell ref="E90:I90"/>
    <mergeCell ref="F91:H91"/>
    <mergeCell ref="M90:P90"/>
    <mergeCell ref="M91:P91"/>
  </mergeCells>
  <pageMargins left="0.7" right="0.7" top="0.75" bottom="0.75" header="0.3" footer="0.3"/>
  <pageSetup scale="33" orientation="landscape" r:id="rId1"/>
  <ignoredErrors>
    <ignoredError sqref="F54:G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2022-09-06T17:32:44Z</cp:lastPrinted>
  <dcterms:created xsi:type="dcterms:W3CDTF">2021-07-29T18:58:50Z</dcterms:created>
  <dcterms:modified xsi:type="dcterms:W3CDTF">2022-09-07T19:38:14Z</dcterms:modified>
</cp:coreProperties>
</file>