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rias\Desktop\2024\Transparencia 2024\"/>
    </mc:Choice>
  </mc:AlternateContent>
  <bookViews>
    <workbookView xWindow="0" yWindow="0" windowWidth="28800" windowHeight="12435" activeTab="1"/>
  </bookViews>
  <sheets>
    <sheet name="P1 Presupuesto Aprobado" sheetId="1" r:id="rId1"/>
    <sheet name="P2 Presupuesto Aprobado-Ejec " sheetId="2" r:id="rId2"/>
  </sheets>
  <definedNames>
    <definedName name="_xlnm.Print_Area" localSheetId="1">'P2 Presupuesto Aprobado-Ejec '!$C$1:$R$94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E85" i="1" l="1"/>
  <c r="F51" i="2" l="1"/>
  <c r="F15" i="2" l="1"/>
  <c r="F25" i="2"/>
  <c r="D35" i="2"/>
  <c r="Q51" i="2" l="1"/>
  <c r="Q25" i="2"/>
  <c r="Q15" i="2"/>
  <c r="Q9" i="2"/>
  <c r="Q82" i="2" l="1"/>
  <c r="D38" i="1"/>
  <c r="D72" i="1"/>
  <c r="D69" i="1"/>
  <c r="D64" i="1"/>
  <c r="D54" i="1"/>
  <c r="D28" i="1"/>
  <c r="D18" i="1"/>
  <c r="D12" i="1"/>
  <c r="D85" i="1" l="1"/>
  <c r="P51" i="2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G82" i="2" s="1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K82" i="2" l="1"/>
  <c r="R51" i="2"/>
  <c r="R25" i="2"/>
  <c r="R15" i="2"/>
  <c r="F82" i="2"/>
  <c r="R9" i="2"/>
  <c r="N82" i="2"/>
  <c r="H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<sst xmlns="http://schemas.openxmlformats.org/spreadsheetml/2006/main" count="198" uniqueCount="114">
  <si>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</si>
  <si>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</si>
  <si>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</si>
  <si>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</si>
  <si>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</si>
  <si>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</si>
  <si>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</si>
  <si>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</si>
  <si>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</si>
  <si>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</si>
  <si>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</si>
  <si>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</si>
  <si>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</si>
  <si>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</si>
  <si>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</si>
  <si>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</si>
  <si>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</si>
  <si>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</si>
  <si>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</si>
  <si>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</si>
  <si>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</si>
  <si>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</si>
  <si>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</si>
  <si>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</si>
  <si>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</si>
  <si>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</si>
  <si>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</si>
  <si>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</si>
  <si>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</si>
  <si>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</si>
  <si>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</si>
  <si>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</si>
  <si>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</si>
  <si>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</si>
  <si>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</si>
  <si>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</si>
  <si>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</si>
  <si>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</si>
  <si>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</si>
  <si>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</si>
  <si>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</si>
  <si>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</si>
  <si>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</si>
  <si>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</si>
  <si>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</si>
  <si>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</si>
  <si>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</si>
  <si>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</si>
  <si>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</si>
  <si>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</si>
  <si>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</si>
  <si>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</si>
  <si>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</si>
  <si>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</si>
  <si>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</si>
  <si>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</si>
  <si>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</si>
  <si>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</si>
  <si>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</si>
  <si>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</si>
  <si>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</si>
  <si>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</si>
  <si>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</si>
  <si>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</si>
  <si>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</si>
  <si>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</si>
  <si>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</si>
  <si>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</si>
  <si>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</si>
  <si>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</si>
  <si>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</si>
  <si>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</si>
  <si>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</si>
  <si>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</si>
  <si>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</si>
  <si>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</si>
  <si>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</si>
  <si>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</si>
  <si>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</si>
  <si>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</si>
  <si>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</si>
  <si>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</si>
  <si>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</si>
  <si>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</si>
  <si>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</si>
  <si>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</si>
  <si>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</si>
  <si>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</si>
  <si>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</si>
  <si>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</si>
  <si>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</si>
  <si>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</si>
  <si>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</si>
  <si>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</si>
  <si>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</si>
  <si>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</si>
  <si>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</si>
  <si>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</si>
  <si>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</si>
  <si>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</si>
  <si>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 xml:space="preserve">Preparado por </t>
  </si>
  <si>
    <t>Aprobado por</t>
  </si>
  <si>
    <t>Revisado por</t>
  </si>
  <si>
    <t>CARLOS A. ALCANTARA JIMENEZ</t>
  </si>
  <si>
    <t>Subdirector de Contabilidad</t>
  </si>
  <si>
    <t xml:space="preserve">                                  Encargado de Presupuesto                                                         Subdirector de Contabilidad                                                                        Auditor Interno</t>
  </si>
  <si>
    <t>NODIA A. TEJEDA DE ARIAS</t>
  </si>
  <si>
    <t xml:space="preserve">Encargada de Presupuesto </t>
  </si>
  <si>
    <t>Año 2024</t>
  </si>
  <si>
    <t xml:space="preserve">            Nodia Tejeda                                                                Carlos A. Alcantara Jimenez                                                 Duvanny A. Vizcaino John</t>
  </si>
  <si>
    <t xml:space="preserve">     Preparado por                                                                          Aprobado por                                                                          Revisado por</t>
  </si>
  <si>
    <t xml:space="preserve"> Enc. de Presupuesto                                                         Subdirector de Contabilidad                                                           Auditor Interno</t>
  </si>
  <si>
    <t>Auditor Interno</t>
  </si>
  <si>
    <t>SANTO E. PEREZ HEREDIA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</si>
</sst>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2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/>
    <xf numFmtId="43" fontId="9" fillId="0" borderId="0" xfId="0" applyNumberFormat="1" applyFont="1"/>
    <xf numFmtId="43" fontId="8" fillId="0" borderId="0" xfId="1" applyFont="1" applyAlignment="1">
      <alignment vertical="center" wrapText="1"/>
    </xf>
    <xf numFmtId="43" fontId="9" fillId="0" borderId="0" xfId="1" applyFont="1"/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3" fillId="0" borderId="0" xfId="1" applyFont="1"/>
    <xf numFmtId="43" fontId="8" fillId="0" borderId="0" xfId="1" applyFont="1" applyAlignment="1">
      <alignment vertical="center"/>
    </xf>
    <xf numFmtId="43" fontId="9" fillId="0" borderId="1" xfId="1" applyFont="1" applyBorder="1"/>
    <xf numFmtId="43" fontId="3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3" fillId="3" borderId="2" xfId="1" applyFont="1" applyFill="1" applyBorder="1"/>
    <xf numFmtId="164" fontId="3" fillId="3" borderId="2" xfId="0" applyNumberFormat="1" applyFont="1" applyFill="1" applyBorder="1"/>
    <xf numFmtId="43" fontId="9" fillId="3" borderId="2" xfId="1" applyFont="1" applyFill="1" applyBorder="1"/>
    <xf numFmtId="43" fontId="8" fillId="0" borderId="0" xfId="0" applyNumberFormat="1" applyFont="1"/>
    <xf numFmtId="4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164" fontId="9" fillId="0" borderId="1" xfId="0" applyNumberFormat="1" applyFont="1" applyBorder="1"/>
    <xf numFmtId="4" fontId="0" fillId="0" borderId="0" xfId="0" applyNumberFormat="1"/>
    <xf numFmtId="0" fontId="2" fillId="5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3" borderId="2" xfId="0" applyFont="1" applyFill="1" applyBorder="1" applyAlignment="1">
      <alignment vertical="center"/>
    </xf>
    <xf numFmtId="43" fontId="3" fillId="5" borderId="2" xfId="1" applyFont="1" applyFill="1" applyBorder="1"/>
    <xf numFmtId="43" fontId="10" fillId="5" borderId="2" xfId="0" applyNumberFormat="1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5" borderId="3" xfId="0" applyFont="1" applyFill="1" applyBorder="1" applyAlignment="1">
      <alignment horizontal="left" vertical="center"/>
    </xf>
    <xf numFmtId="43" fontId="2" fillId="5" borderId="3" xfId="1" applyFont="1" applyFill="1" applyBorder="1" applyAlignment="1">
      <alignment horizontal="center" vertical="center" wrapText="1"/>
    </xf>
    <xf numFmtId="43" fontId="2" fillId="5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10" fillId="3" borderId="3" xfId="0" applyFont="1" applyFill="1" applyBorder="1" applyAlignment="1">
      <alignment horizontal="left" vertical="center"/>
    </xf>
    <xf numFmtId="43" fontId="10" fillId="3" borderId="3" xfId="1" applyFont="1" applyFill="1" applyBorder="1" applyAlignment="1">
      <alignment horizontal="center" vertical="center" wrapText="1"/>
    </xf>
    <xf numFmtId="43" fontId="10" fillId="3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19051</xdr:colOff>
      <xdr:row>2</xdr:row>
      <xdr:rowOff>114300</xdr:rowOff>
    </xdr:from>
    <xdr:to>
      <xdr:col>4</xdr:col>
      <xdr:colOff>1019176</xdr:colOff>
      <xdr:row>6</xdr:row>
      <xdr:rowOff>0</xdr:rowOff>
    </xdr:to>
    <xdr:pic>
      <xdr:nvPicPr>
        <xdr:cNvPr id="6" name="Imagen 5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1" y="495300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161925</xdr:rowOff>
    </xdr:from>
    <xdr:to>
      <xdr:col>2</xdr:col>
      <xdr:colOff>1251177</xdr:colOff>
      <xdr:row>5</xdr:row>
      <xdr:rowOff>133350</xdr:rowOff>
    </xdr:to>
    <xdr:pic>
      <xdr:nvPicPr>
        <xdr:cNvPr id="7" name="Imagen 6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52425"/>
          <a:ext cx="1203552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253207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7"/>
  <sheetViews>
    <sheetView showGridLines="0" view="pageBreakPreview" topLeftCell="A28" zoomScale="80" zoomScaleNormal="100" zoomScaleSheetLayoutView="80" workbookViewId="0">
      <selection activeCell="H95" sqref="H9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98</v>
      </c>
      <c r="D3" s="53"/>
      <c r="E3" s="53"/>
      <c r="F3" s="17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6" ht="21" customHeight="1" x14ac:dyDescent="0.25">
      <c r="C4" s="50" t="s">
        <v>99</v>
      </c>
      <c r="D4" s="51"/>
      <c r="E4" s="51"/>
      <c r="F4" s="16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15.75" x14ac:dyDescent="0.25">
      <c r="C5" s="59" t="s">
        <v>108</v>
      </c>
      <c r="D5" s="60"/>
      <c r="E5" s="60"/>
      <c r="F5" s="15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2:16" ht="15.75" customHeight="1" x14ac:dyDescent="0.25">
      <c r="C6" s="54" t="s">
        <v>76</v>
      </c>
      <c r="D6" s="55"/>
      <c r="E6" s="55"/>
      <c r="F6" s="14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ht="15.75" customHeight="1" x14ac:dyDescent="0.25">
      <c r="B7" s="12"/>
      <c r="C7" s="54" t="s">
        <v>77</v>
      </c>
      <c r="D7" s="55"/>
      <c r="E7" s="55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</row>
    <row r="9" spans="2:16" ht="15" customHeight="1" x14ac:dyDescent="0.25">
      <c r="C9" s="56" t="s">
        <v>66</v>
      </c>
      <c r="D9" s="57" t="s">
        <v>94</v>
      </c>
      <c r="E9" s="57" t="s">
        <v>93</v>
      </c>
      <c r="F9" s="7"/>
    </row>
    <row r="10" spans="2:16" ht="23.25" customHeight="1" x14ac:dyDescent="0.25">
      <c r="C10" s="56"/>
      <c r="D10" s="58"/>
      <c r="E10" s="58"/>
      <c r="F10" s="7"/>
    </row>
    <row r="11" spans="2:16" x14ac:dyDescent="0.25">
      <c r="C11" s="1" t="s">
        <v>0</v>
      </c>
      <c r="D11" s="2"/>
      <c r="E11" s="2"/>
      <c r="F11" s="7"/>
    </row>
    <row r="12" spans="2:16" x14ac:dyDescent="0.25">
      <c r="C12" s="3" t="s">
        <v>1</v>
      </c>
      <c r="D12" s="27">
        <f>D13+D14+D15+D16+D17</f>
        <v>18513299</v>
      </c>
      <c r="E12" s="25"/>
      <c r="F12" s="7"/>
    </row>
    <row r="13" spans="2:16" x14ac:dyDescent="0.25">
      <c r="C13" s="5" t="s">
        <v>2</v>
      </c>
      <c r="D13" s="41">
        <v>18145655</v>
      </c>
      <c r="E13" s="25"/>
      <c r="F13" s="7"/>
    </row>
    <row r="14" spans="2:16" x14ac:dyDescent="0.25">
      <c r="C14" s="5" t="s">
        <v>3</v>
      </c>
      <c r="D14" s="6">
        <v>0</v>
      </c>
      <c r="E14" s="25"/>
      <c r="F14" s="7"/>
    </row>
    <row r="15" spans="2:16" x14ac:dyDescent="0.25">
      <c r="C15" s="5" t="s">
        <v>4</v>
      </c>
      <c r="D15" s="6">
        <v>0</v>
      </c>
      <c r="E15" s="25"/>
      <c r="F15" s="7"/>
    </row>
    <row r="16" spans="2:16" x14ac:dyDescent="0.25">
      <c r="C16" s="5" t="s">
        <v>5</v>
      </c>
      <c r="D16" s="6">
        <v>0</v>
      </c>
      <c r="E16" s="25"/>
      <c r="F16" s="7"/>
    </row>
    <row r="17" spans="3:6" x14ac:dyDescent="0.25">
      <c r="C17" s="5" t="s">
        <v>6</v>
      </c>
      <c r="D17" s="41">
        <v>367644</v>
      </c>
      <c r="E17" s="25"/>
      <c r="F17" s="7"/>
    </row>
    <row r="18" spans="3:6" x14ac:dyDescent="0.25">
      <c r="C18" s="3" t="s">
        <v>7</v>
      </c>
      <c r="D18" s="4">
        <f>D19+D20+D21+D22+D23+D24+D25+D26+D27</f>
        <v>8473600</v>
      </c>
      <c r="E18" s="30"/>
      <c r="F18" s="7"/>
    </row>
    <row r="19" spans="3:6" x14ac:dyDescent="0.25">
      <c r="C19" s="5" t="s">
        <v>8</v>
      </c>
      <c r="D19" s="26">
        <v>0</v>
      </c>
      <c r="E19" s="25"/>
      <c r="F19" s="7"/>
    </row>
    <row r="20" spans="3:6" x14ac:dyDescent="0.25">
      <c r="C20" s="5" t="s">
        <v>9</v>
      </c>
      <c r="D20" s="41">
        <v>50000</v>
      </c>
      <c r="E20" s="25"/>
      <c r="F20" s="7"/>
    </row>
    <row r="21" spans="3:6" x14ac:dyDescent="0.25">
      <c r="C21" s="5" t="s">
        <v>10</v>
      </c>
      <c r="D21" s="41">
        <v>750000</v>
      </c>
      <c r="E21" s="25"/>
      <c r="F21" s="7"/>
    </row>
    <row r="22" spans="3:6" x14ac:dyDescent="0.25">
      <c r="C22" s="5" t="s">
        <v>11</v>
      </c>
      <c r="D22" s="41">
        <v>600000</v>
      </c>
      <c r="E22" s="25"/>
      <c r="F22" s="7"/>
    </row>
    <row r="23" spans="3:6" x14ac:dyDescent="0.25">
      <c r="C23" s="5" t="s">
        <v>12</v>
      </c>
      <c r="D23" s="41">
        <v>2323600</v>
      </c>
      <c r="E23" s="25"/>
    </row>
    <row r="24" spans="3:6" x14ac:dyDescent="0.25">
      <c r="C24" s="5" t="s">
        <v>13</v>
      </c>
      <c r="D24" s="6">
        <v>0</v>
      </c>
      <c r="E24" s="25"/>
    </row>
    <row r="25" spans="3:6" x14ac:dyDescent="0.25">
      <c r="C25" s="5" t="s">
        <v>14</v>
      </c>
      <c r="D25" s="41">
        <v>690000</v>
      </c>
      <c r="E25" s="25"/>
    </row>
    <row r="26" spans="3:6" x14ac:dyDescent="0.25">
      <c r="C26" s="5" t="s">
        <v>15</v>
      </c>
      <c r="D26" s="41">
        <v>3560000</v>
      </c>
      <c r="E26" s="25"/>
    </row>
    <row r="27" spans="3:6" x14ac:dyDescent="0.25">
      <c r="C27" s="5" t="s">
        <v>16</v>
      </c>
      <c r="D27" s="41">
        <v>500000</v>
      </c>
      <c r="E27" s="25"/>
    </row>
    <row r="28" spans="3:6" x14ac:dyDescent="0.25">
      <c r="C28" s="3" t="s">
        <v>17</v>
      </c>
      <c r="D28" s="4">
        <f>D29+D30+D31+D32+D33+D34+D35+D36+D37</f>
        <v>7641562</v>
      </c>
      <c r="E28" s="25"/>
    </row>
    <row r="29" spans="3:6" x14ac:dyDescent="0.25">
      <c r="C29" s="5" t="s">
        <v>18</v>
      </c>
      <c r="D29" s="41">
        <v>2820000</v>
      </c>
      <c r="E29" s="25"/>
    </row>
    <row r="30" spans="3:6" x14ac:dyDescent="0.25">
      <c r="C30" s="5" t="s">
        <v>19</v>
      </c>
      <c r="D30" s="41">
        <v>395000</v>
      </c>
      <c r="E30" s="25"/>
    </row>
    <row r="31" spans="3:6" x14ac:dyDescent="0.25">
      <c r="C31" s="5" t="s">
        <v>20</v>
      </c>
      <c r="D31" s="41">
        <v>503211</v>
      </c>
      <c r="E31" s="25"/>
    </row>
    <row r="32" spans="3:6" x14ac:dyDescent="0.25">
      <c r="C32" s="5" t="s">
        <v>21</v>
      </c>
      <c r="D32" s="6">
        <v>0</v>
      </c>
      <c r="E32" s="25"/>
    </row>
    <row r="33" spans="3:5" x14ac:dyDescent="0.25">
      <c r="C33" s="5" t="s">
        <v>22</v>
      </c>
      <c r="D33" s="41">
        <v>150000</v>
      </c>
      <c r="E33" s="25"/>
    </row>
    <row r="34" spans="3:5" x14ac:dyDescent="0.25">
      <c r="C34" s="5" t="s">
        <v>23</v>
      </c>
      <c r="D34" s="41">
        <v>260000</v>
      </c>
      <c r="E34" s="25"/>
    </row>
    <row r="35" spans="3:5" x14ac:dyDescent="0.25">
      <c r="C35" s="5" t="s">
        <v>24</v>
      </c>
      <c r="D35" s="41">
        <v>2342619</v>
      </c>
      <c r="E35" s="25"/>
    </row>
    <row r="36" spans="3:5" x14ac:dyDescent="0.25">
      <c r="C36" s="5" t="s">
        <v>25</v>
      </c>
      <c r="D36" s="6">
        <v>0</v>
      </c>
      <c r="E36" s="25"/>
    </row>
    <row r="37" spans="3:5" x14ac:dyDescent="0.25">
      <c r="C37" s="5" t="s">
        <v>26</v>
      </c>
      <c r="D37" s="41">
        <v>1170732</v>
      </c>
      <c r="E37" s="25"/>
    </row>
    <row r="38" spans="3:5" x14ac:dyDescent="0.25">
      <c r="C38" s="3" t="s">
        <v>27</v>
      </c>
      <c r="D38" s="4">
        <f>D39+D40+D41+D42+D43+D44+D45+D46+D47+D48+D49+D50+D51+D52+D53</f>
        <v>0</v>
      </c>
      <c r="E38" s="25"/>
    </row>
    <row r="39" spans="3:5" x14ac:dyDescent="0.25">
      <c r="C39" s="5" t="s">
        <v>28</v>
      </c>
      <c r="D39" s="6">
        <v>0</v>
      </c>
      <c r="E39" s="25"/>
    </row>
    <row r="40" spans="3:5" x14ac:dyDescent="0.25">
      <c r="C40" s="5" t="s">
        <v>29</v>
      </c>
      <c r="D40" s="6">
        <v>0</v>
      </c>
      <c r="E40" s="25"/>
    </row>
    <row r="41" spans="3:5" x14ac:dyDescent="0.25">
      <c r="C41" s="5" t="s">
        <v>30</v>
      </c>
      <c r="D41" s="6">
        <v>0</v>
      </c>
      <c r="E41" s="25"/>
    </row>
    <row r="42" spans="3:5" x14ac:dyDescent="0.25">
      <c r="C42" s="5" t="s">
        <v>31</v>
      </c>
      <c r="D42" s="6">
        <v>0</v>
      </c>
      <c r="E42" s="25"/>
    </row>
    <row r="43" spans="3:5" x14ac:dyDescent="0.25">
      <c r="C43" s="5" t="s">
        <v>32</v>
      </c>
      <c r="D43" s="6">
        <v>0</v>
      </c>
      <c r="E43" s="25"/>
    </row>
    <row r="44" spans="3:5" x14ac:dyDescent="0.25">
      <c r="C44" s="5" t="s">
        <v>33</v>
      </c>
      <c r="D44" s="6">
        <v>0</v>
      </c>
      <c r="E44" s="25"/>
    </row>
    <row r="45" spans="3:5" x14ac:dyDescent="0.25">
      <c r="C45" s="5" t="s">
        <v>34</v>
      </c>
      <c r="D45" s="6">
        <v>0</v>
      </c>
      <c r="E45" s="25"/>
    </row>
    <row r="46" spans="3:5" x14ac:dyDescent="0.25">
      <c r="C46" s="5" t="s">
        <v>35</v>
      </c>
      <c r="D46" s="6">
        <v>0</v>
      </c>
      <c r="E46" s="25"/>
    </row>
    <row r="47" spans="3:5" x14ac:dyDescent="0.25">
      <c r="C47" s="3" t="s">
        <v>36</v>
      </c>
      <c r="D47" s="4">
        <v>0</v>
      </c>
      <c r="E47" s="25"/>
    </row>
    <row r="48" spans="3:5" x14ac:dyDescent="0.25">
      <c r="C48" s="5" t="s">
        <v>37</v>
      </c>
      <c r="D48" s="6">
        <v>0</v>
      </c>
      <c r="E48" s="25"/>
    </row>
    <row r="49" spans="3:5" x14ac:dyDescent="0.25">
      <c r="C49" s="5" t="s">
        <v>38</v>
      </c>
      <c r="D49" s="6">
        <v>0</v>
      </c>
      <c r="E49" s="25"/>
    </row>
    <row r="50" spans="3:5" x14ac:dyDescent="0.25">
      <c r="C50" s="5" t="s">
        <v>39</v>
      </c>
      <c r="D50" s="6">
        <v>0</v>
      </c>
      <c r="E50" s="25"/>
    </row>
    <row r="51" spans="3:5" x14ac:dyDescent="0.25">
      <c r="C51" s="5" t="s">
        <v>40</v>
      </c>
      <c r="D51" s="6">
        <v>0</v>
      </c>
      <c r="E51" s="25"/>
    </row>
    <row r="52" spans="3:5" x14ac:dyDescent="0.25">
      <c r="C52" s="5" t="s">
        <v>41</v>
      </c>
      <c r="D52" s="6">
        <v>0</v>
      </c>
      <c r="E52" s="25"/>
    </row>
    <row r="53" spans="3:5" x14ac:dyDescent="0.25">
      <c r="C53" s="5" t="s">
        <v>42</v>
      </c>
      <c r="D53" s="6">
        <v>0</v>
      </c>
      <c r="E53" s="25"/>
    </row>
    <row r="54" spans="3:5" x14ac:dyDescent="0.25">
      <c r="C54" s="3" t="s">
        <v>43</v>
      </c>
      <c r="D54" s="4">
        <f>+D55+D56+D57+D58+D59+D60+D61+D62+D63</f>
        <v>919999</v>
      </c>
      <c r="E54" s="25"/>
    </row>
    <row r="55" spans="3:5" x14ac:dyDescent="0.25">
      <c r="C55" s="5" t="s">
        <v>44</v>
      </c>
      <c r="D55" s="41">
        <v>650000</v>
      </c>
      <c r="E55" s="25"/>
    </row>
    <row r="56" spans="3:5" x14ac:dyDescent="0.25">
      <c r="C56" s="5" t="s">
        <v>45</v>
      </c>
      <c r="D56" s="41">
        <v>110000</v>
      </c>
      <c r="E56" s="25"/>
    </row>
    <row r="57" spans="3:5" x14ac:dyDescent="0.25">
      <c r="C57" s="5" t="s">
        <v>46</v>
      </c>
      <c r="D57" s="6">
        <v>0</v>
      </c>
      <c r="E57" s="25"/>
    </row>
    <row r="58" spans="3:5" x14ac:dyDescent="0.25">
      <c r="C58" s="5" t="s">
        <v>47</v>
      </c>
      <c r="D58" s="6">
        <v>0</v>
      </c>
      <c r="E58" s="25"/>
    </row>
    <row r="59" spans="3:5" x14ac:dyDescent="0.25">
      <c r="C59" s="5" t="s">
        <v>48</v>
      </c>
      <c r="D59" s="41">
        <v>159999</v>
      </c>
      <c r="E59" s="25"/>
    </row>
    <row r="60" spans="3:5" x14ac:dyDescent="0.25">
      <c r="C60" s="5" t="s">
        <v>49</v>
      </c>
      <c r="D60" s="6">
        <v>0</v>
      </c>
      <c r="E60" s="25"/>
    </row>
    <row r="61" spans="3:5" x14ac:dyDescent="0.25">
      <c r="C61" s="5" t="s">
        <v>50</v>
      </c>
      <c r="D61" s="6">
        <v>0</v>
      </c>
      <c r="E61" s="25"/>
    </row>
    <row r="62" spans="3:5" x14ac:dyDescent="0.25">
      <c r="C62" s="5" t="s">
        <v>51</v>
      </c>
      <c r="D62" s="6">
        <v>0</v>
      </c>
      <c r="E62" s="25"/>
    </row>
    <row r="63" spans="3:5" x14ac:dyDescent="0.25">
      <c r="C63" s="5" t="s">
        <v>52</v>
      </c>
      <c r="D63" s="6">
        <v>0</v>
      </c>
      <c r="E63" s="25"/>
    </row>
    <row r="64" spans="3:5" x14ac:dyDescent="0.25">
      <c r="C64" s="3" t="s">
        <v>53</v>
      </c>
      <c r="D64" s="4">
        <f>D65+D66+D67+D68</f>
        <v>0</v>
      </c>
      <c r="E64" s="25"/>
    </row>
    <row r="65" spans="3:5" x14ac:dyDescent="0.25">
      <c r="C65" s="5" t="s">
        <v>54</v>
      </c>
      <c r="D65" s="6">
        <v>0</v>
      </c>
      <c r="E65" s="25"/>
    </row>
    <row r="66" spans="3:5" x14ac:dyDescent="0.25">
      <c r="C66" s="5" t="s">
        <v>55</v>
      </c>
      <c r="D66" s="6">
        <v>0</v>
      </c>
      <c r="E66" s="25"/>
    </row>
    <row r="67" spans="3:5" x14ac:dyDescent="0.25">
      <c r="C67" s="5" t="s">
        <v>56</v>
      </c>
      <c r="D67" s="6">
        <v>0</v>
      </c>
      <c r="E67" s="25"/>
    </row>
    <row r="68" spans="3:5" x14ac:dyDescent="0.25">
      <c r="C68" s="5" t="s">
        <v>57</v>
      </c>
      <c r="D68" s="6">
        <v>0</v>
      </c>
      <c r="E68" s="25"/>
    </row>
    <row r="69" spans="3:5" x14ac:dyDescent="0.25">
      <c r="C69" s="3" t="s">
        <v>58</v>
      </c>
      <c r="D69" s="4">
        <f>D70+D71</f>
        <v>0</v>
      </c>
      <c r="E69" s="25"/>
    </row>
    <row r="70" spans="3:5" x14ac:dyDescent="0.25">
      <c r="C70" s="5" t="s">
        <v>59</v>
      </c>
      <c r="D70" s="6">
        <v>0</v>
      </c>
      <c r="E70" s="25"/>
    </row>
    <row r="71" spans="3:5" x14ac:dyDescent="0.25">
      <c r="C71" s="5" t="s">
        <v>60</v>
      </c>
      <c r="D71" s="6">
        <v>0</v>
      </c>
      <c r="E71" s="25"/>
    </row>
    <row r="72" spans="3:5" x14ac:dyDescent="0.25">
      <c r="C72" s="3" t="s">
        <v>61</v>
      </c>
      <c r="D72" s="4">
        <f>D73+D74+D75</f>
        <v>0</v>
      </c>
      <c r="E72" s="25"/>
    </row>
    <row r="73" spans="3:5" x14ac:dyDescent="0.25">
      <c r="C73" s="5" t="s">
        <v>62</v>
      </c>
      <c r="D73" s="6">
        <v>0</v>
      </c>
      <c r="E73" s="25"/>
    </row>
    <row r="74" spans="3:5" x14ac:dyDescent="0.25">
      <c r="C74" s="5" t="s">
        <v>63</v>
      </c>
      <c r="D74" s="6">
        <v>0</v>
      </c>
      <c r="E74" s="25"/>
    </row>
    <row r="75" spans="3:5" x14ac:dyDescent="0.25">
      <c r="C75" s="5" t="s">
        <v>64</v>
      </c>
      <c r="D75" s="6">
        <v>0</v>
      </c>
      <c r="E75" s="25"/>
    </row>
    <row r="76" spans="3:5" x14ac:dyDescent="0.25">
      <c r="C76" s="1" t="s">
        <v>67</v>
      </c>
      <c r="D76" s="2">
        <v>0</v>
      </c>
      <c r="E76" s="25"/>
    </row>
    <row r="77" spans="3:5" x14ac:dyDescent="0.25">
      <c r="C77" s="3" t="s">
        <v>68</v>
      </c>
      <c r="D77" s="4">
        <v>0</v>
      </c>
      <c r="E77" s="25"/>
    </row>
    <row r="78" spans="3:5" x14ac:dyDescent="0.25">
      <c r="C78" s="5" t="s">
        <v>69</v>
      </c>
      <c r="D78" s="6">
        <v>0</v>
      </c>
      <c r="E78" s="25"/>
    </row>
    <row r="79" spans="3:5" x14ac:dyDescent="0.25">
      <c r="C79" s="5" t="s">
        <v>70</v>
      </c>
      <c r="D79" s="6">
        <v>0</v>
      </c>
      <c r="E79" s="25"/>
    </row>
    <row r="80" spans="3:5" x14ac:dyDescent="0.25">
      <c r="C80" s="3" t="s">
        <v>71</v>
      </c>
      <c r="D80" s="4">
        <v>0</v>
      </c>
      <c r="E80" s="25"/>
    </row>
    <row r="81" spans="2:5" x14ac:dyDescent="0.25">
      <c r="C81" s="5" t="s">
        <v>72</v>
      </c>
      <c r="D81" s="6">
        <v>0</v>
      </c>
      <c r="E81" s="25"/>
    </row>
    <row r="82" spans="2:5" x14ac:dyDescent="0.25">
      <c r="C82" s="5" t="s">
        <v>73</v>
      </c>
      <c r="D82" s="6">
        <v>0</v>
      </c>
      <c r="E82" s="25"/>
    </row>
    <row r="83" spans="2:5" x14ac:dyDescent="0.25">
      <c r="C83" s="3" t="s">
        <v>74</v>
      </c>
      <c r="D83" s="4">
        <v>0</v>
      </c>
      <c r="E83" s="25"/>
    </row>
    <row r="84" spans="2:5" x14ac:dyDescent="0.25">
      <c r="C84" s="5" t="s">
        <v>75</v>
      </c>
      <c r="D84" s="6">
        <v>0</v>
      </c>
      <c r="E84" s="25"/>
    </row>
    <row r="85" spans="2:5" x14ac:dyDescent="0.25">
      <c r="C85" s="42" t="s">
        <v>65</v>
      </c>
      <c r="D85" s="46">
        <f>D12+D18+D28+D38+D54+D64+D69+D72</f>
        <v>35548460</v>
      </c>
      <c r="E85" s="47">
        <f>E12+E18+E28+E38+E47+E54+E64+E69</f>
        <v>0</v>
      </c>
    </row>
    <row r="89" spans="2:5" x14ac:dyDescent="0.25">
      <c r="C89" s="49" t="s">
        <v>109</v>
      </c>
      <c r="D89" s="49"/>
      <c r="E89" s="49"/>
    </row>
    <row r="90" spans="2:5" x14ac:dyDescent="0.25">
      <c r="B90" s="48" t="s">
        <v>105</v>
      </c>
      <c r="C90" s="49" t="s">
        <v>111</v>
      </c>
      <c r="D90" s="49"/>
      <c r="E90" s="49"/>
    </row>
    <row r="91" spans="2:5" x14ac:dyDescent="0.25">
      <c r="C91" s="49" t="s">
        <v>110</v>
      </c>
      <c r="D91" s="49"/>
      <c r="E91" s="49"/>
    </row>
    <row r="94" spans="2:5" ht="15.75" thickBot="1" x14ac:dyDescent="0.3"/>
    <row r="95" spans="2:5" ht="26.25" customHeight="1" thickBot="1" x14ac:dyDescent="0.3">
      <c r="C95" s="20" t="s">
        <v>95</v>
      </c>
    </row>
    <row r="96" spans="2:5" ht="33.75" customHeight="1" thickBot="1" x14ac:dyDescent="0.3">
      <c r="C96" s="18" t="s">
        <v>96</v>
      </c>
    </row>
    <row r="97" spans="3:3" ht="45.75" thickBot="1" x14ac:dyDescent="0.3">
      <c r="C97" s="19" t="s">
        <v>97</v>
      </c>
    </row>
  </sheetData>
  <mergeCells count="11">
    <mergeCell ref="C89:E89"/>
    <mergeCell ref="C90:E90"/>
    <mergeCell ref="C91:E91"/>
    <mergeCell ref="C4:E4"/>
    <mergeCell ref="C3:E3"/>
    <mergeCell ref="C7:E7"/>
    <mergeCell ref="C9:C10"/>
    <mergeCell ref="D9:D10"/>
    <mergeCell ref="E9:E10"/>
    <mergeCell ref="C6:E6"/>
    <mergeCell ref="C5:E5"/>
  </mergeCells>
  <pageMargins left="0.28999999999999998" right="0.21" top="0.75" bottom="0.75" header="0.3" footer="0.3"/>
  <pageSetup scale="72" orientation="portrait" r:id="rId1"/>
  <colBreaks count="2" manualBreakCount="2">
    <brk id="2" max="96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4"/>
  <sheetViews>
    <sheetView showGridLines="0" tabSelected="1" view="pageBreakPreview" topLeftCell="A49" zoomScale="90" zoomScaleNormal="100" zoomScaleSheetLayoutView="90" workbookViewId="0">
      <selection activeCell="L85" sqref="L85"/>
    </sheetView>
  </sheetViews>
  <sheetFormatPr baseColWidth="10" defaultColWidth="11.42578125" defaultRowHeight="15" x14ac:dyDescent="0.25"/>
  <cols>
    <col min="3" max="3" width="93.7109375" customWidth="1"/>
    <col min="4" max="4" width="17.5703125" customWidth="1"/>
    <col min="5" max="6" width="13.140625" customWidth="1"/>
    <col min="7" max="7" width="13.5703125" customWidth="1"/>
    <col min="8" max="8" width="13.7109375" customWidth="1"/>
    <col min="9" max="9" width="13.5703125" bestFit="1" customWidth="1"/>
    <col min="10" max="10" width="13.28515625" customWidth="1"/>
    <col min="11" max="11" width="13.5703125" customWidth="1"/>
    <col min="12" max="12" width="14" customWidth="1"/>
    <col min="13" max="13" width="12.42578125" bestFit="1" customWidth="1"/>
    <col min="14" max="14" width="13.85546875" bestFit="1" customWidth="1"/>
    <col min="15" max="15" width="12.42578125" bestFit="1" customWidth="1"/>
    <col min="16" max="16" width="13.140625" customWidth="1"/>
    <col min="17" max="17" width="12" customWidth="1"/>
    <col min="18" max="18" width="15.42578125" customWidth="1"/>
  </cols>
  <sheetData>
    <row r="1" spans="3:19" ht="24" customHeight="1" x14ac:dyDescent="0.25">
      <c r="C1" s="65" t="s">
        <v>98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3:19" ht="18.75" customHeight="1" x14ac:dyDescent="0.25">
      <c r="C2" s="54" t="s">
        <v>99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3:19" ht="15.75" x14ac:dyDescent="0.25">
      <c r="C3" s="59">
        <v>2024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3:19" ht="15.75" customHeight="1" x14ac:dyDescent="0.25">
      <c r="C4" s="54" t="s">
        <v>92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3:19" ht="15.75" customHeight="1" x14ac:dyDescent="0.25">
      <c r="C5" s="55" t="s">
        <v>77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3:19" ht="25.5" customHeight="1" x14ac:dyDescent="0.25">
      <c r="C6" s="67" t="s">
        <v>66</v>
      </c>
      <c r="D6" s="68" t="s">
        <v>94</v>
      </c>
      <c r="E6" s="68" t="s">
        <v>93</v>
      </c>
      <c r="F6" s="62" t="s">
        <v>91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</row>
    <row r="7" spans="3:19" x14ac:dyDescent="0.25">
      <c r="C7" s="67"/>
      <c r="D7" s="69"/>
      <c r="E7" s="69"/>
      <c r="F7" s="43" t="s">
        <v>79</v>
      </c>
      <c r="G7" s="43" t="s">
        <v>80</v>
      </c>
      <c r="H7" s="43" t="s">
        <v>81</v>
      </c>
      <c r="I7" s="43" t="s">
        <v>82</v>
      </c>
      <c r="J7" s="44" t="s">
        <v>83</v>
      </c>
      <c r="K7" s="43" t="s">
        <v>84</v>
      </c>
      <c r="L7" s="44" t="s">
        <v>85</v>
      </c>
      <c r="M7" s="43" t="s">
        <v>86</v>
      </c>
      <c r="N7" s="43" t="s">
        <v>87</v>
      </c>
      <c r="O7" s="43" t="s">
        <v>88</v>
      </c>
      <c r="P7" s="43" t="s">
        <v>89</v>
      </c>
      <c r="Q7" s="44" t="s">
        <v>90</v>
      </c>
      <c r="R7" s="43" t="s">
        <v>78</v>
      </c>
    </row>
    <row r="8" spans="3:19" x14ac:dyDescent="0.2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25">
      <c r="C9" s="3" t="s">
        <v>1</v>
      </c>
      <c r="D9" s="4">
        <f>SUM(D10:D14)</f>
        <v>18513299</v>
      </c>
      <c r="E9" s="4"/>
      <c r="F9" s="22">
        <f t="shared" ref="F9:M9" si="0">SUM(F10:F14)</f>
        <v>1426441.27</v>
      </c>
      <c r="G9" s="22">
        <f t="shared" si="0"/>
        <v>1426441.27</v>
      </c>
      <c r="H9" s="22">
        <f t="shared" si="0"/>
        <v>1420617.27</v>
      </c>
      <c r="I9" s="22">
        <f t="shared" si="0"/>
        <v>1426029.27</v>
      </c>
      <c r="J9" s="22">
        <f t="shared" si="0"/>
        <v>1420617.27</v>
      </c>
      <c r="K9" s="22">
        <f t="shared" si="0"/>
        <v>1420617.27</v>
      </c>
      <c r="L9" s="22">
        <f>SUM(L10:L14)</f>
        <v>1416029.27</v>
      </c>
      <c r="M9" s="24">
        <f t="shared" si="0"/>
        <v>1416029.27</v>
      </c>
      <c r="N9" s="24">
        <f t="shared" ref="N9:Q9" si="1">SUM(N10:N14)</f>
        <v>1426853.27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>SUM(F9:Q9)</f>
        <v>12799675.429999998</v>
      </c>
    </row>
    <row r="10" spans="3:19" x14ac:dyDescent="0.25">
      <c r="C10" s="5" t="s">
        <v>2</v>
      </c>
      <c r="D10" s="41">
        <v>18145655</v>
      </c>
      <c r="E10" s="6"/>
      <c r="F10" s="21">
        <v>1395804.55</v>
      </c>
      <c r="G10" s="21">
        <v>1395804.55</v>
      </c>
      <c r="H10" s="37">
        <v>1390804.55</v>
      </c>
      <c r="I10" s="21">
        <v>1395804.55</v>
      </c>
      <c r="J10" s="37">
        <v>1390804.55</v>
      </c>
      <c r="K10" s="37">
        <v>1390804.55</v>
      </c>
      <c r="L10" s="37">
        <v>1385804.55</v>
      </c>
      <c r="M10" s="41">
        <v>1385804.55</v>
      </c>
      <c r="N10" s="41">
        <v>1395804.55</v>
      </c>
      <c r="O10" s="41"/>
      <c r="P10" s="37"/>
      <c r="Q10" s="21"/>
      <c r="R10" s="36"/>
    </row>
    <row r="11" spans="3:19" x14ac:dyDescent="0.25">
      <c r="C11" s="5" t="s">
        <v>3</v>
      </c>
      <c r="D11" s="6">
        <v>0</v>
      </c>
      <c r="E11" s="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36"/>
    </row>
    <row r="12" spans="3:19" x14ac:dyDescent="0.25">
      <c r="C12" s="5" t="s">
        <v>4</v>
      </c>
      <c r="D12" s="6">
        <v>0</v>
      </c>
      <c r="E12" s="6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36"/>
      <c r="S12" s="13"/>
    </row>
    <row r="13" spans="3:19" x14ac:dyDescent="0.25">
      <c r="C13" s="5" t="s">
        <v>5</v>
      </c>
      <c r="D13" s="6">
        <v>0</v>
      </c>
      <c r="E13" s="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36"/>
    </row>
    <row r="14" spans="3:19" x14ac:dyDescent="0.25">
      <c r="C14" s="5" t="s">
        <v>6</v>
      </c>
      <c r="D14" s="41">
        <v>367644</v>
      </c>
      <c r="E14" s="6"/>
      <c r="F14" s="21">
        <v>30636.720000000001</v>
      </c>
      <c r="G14" s="21">
        <v>30636.720000000001</v>
      </c>
      <c r="H14" s="37">
        <v>29812.720000000001</v>
      </c>
      <c r="I14" s="37">
        <v>30224.720000000001</v>
      </c>
      <c r="J14" s="37">
        <v>29812.720000000001</v>
      </c>
      <c r="K14" s="37">
        <v>29812.720000000001</v>
      </c>
      <c r="L14" s="41">
        <v>30224.720000000001</v>
      </c>
      <c r="M14" s="41">
        <v>30224.720000000001</v>
      </c>
      <c r="N14" s="41">
        <v>31048.720000000001</v>
      </c>
      <c r="O14" s="41"/>
      <c r="P14" s="37"/>
      <c r="Q14" s="37"/>
      <c r="R14" s="36"/>
    </row>
    <row r="15" spans="3:19" x14ac:dyDescent="0.25">
      <c r="C15" s="3" t="s">
        <v>7</v>
      </c>
      <c r="D15" s="4">
        <f>SUM(D16:D24)</f>
        <v>8473600</v>
      </c>
      <c r="E15" s="4"/>
      <c r="F15" s="24">
        <f>F16+F17+F18+F19+F20+F21+F22+F23+F24</f>
        <v>195366.48</v>
      </c>
      <c r="G15" s="24">
        <f t="shared" ref="G15:M15" si="2">SUM(G16:G24)</f>
        <v>462300</v>
      </c>
      <c r="H15" s="24">
        <f t="shared" si="2"/>
        <v>468268.79</v>
      </c>
      <c r="I15" s="24">
        <f t="shared" si="2"/>
        <v>209689.60000000001</v>
      </c>
      <c r="J15" s="24">
        <f t="shared" si="2"/>
        <v>2376491</v>
      </c>
      <c r="K15" s="24">
        <f t="shared" si="2"/>
        <v>225103</v>
      </c>
      <c r="L15" s="24">
        <f t="shared" si="2"/>
        <v>865409.6</v>
      </c>
      <c r="M15" s="24">
        <f t="shared" si="2"/>
        <v>265738.59999999998</v>
      </c>
      <c r="N15" s="24">
        <f t="shared" ref="N15:Q15" si="3">SUM(N16:N24)</f>
        <v>39689.599999999999</v>
      </c>
      <c r="O15" s="24">
        <f t="shared" si="3"/>
        <v>0</v>
      </c>
      <c r="P15" s="24">
        <f t="shared" si="3"/>
        <v>0</v>
      </c>
      <c r="Q15" s="24">
        <f t="shared" si="3"/>
        <v>0</v>
      </c>
      <c r="R15" s="22">
        <f t="shared" ref="R15:R51" si="4">SUM(F15:Q15)</f>
        <v>5108056.669999999</v>
      </c>
    </row>
    <row r="16" spans="3:19" x14ac:dyDescent="0.25">
      <c r="C16" s="5" t="s">
        <v>8</v>
      </c>
      <c r="D16" s="6">
        <v>0</v>
      </c>
      <c r="E16" s="6"/>
      <c r="F16" s="24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36"/>
    </row>
    <row r="17" spans="3:18" x14ac:dyDescent="0.25">
      <c r="C17" s="5" t="s">
        <v>9</v>
      </c>
      <c r="D17" s="41">
        <v>50000</v>
      </c>
      <c r="E17" s="6"/>
      <c r="F17" s="21"/>
      <c r="G17" s="21"/>
      <c r="H17" s="21"/>
      <c r="I17" s="21"/>
      <c r="J17" s="21"/>
      <c r="K17" s="21"/>
      <c r="L17" s="21"/>
      <c r="M17" s="21"/>
      <c r="N17" s="28"/>
      <c r="O17" s="21"/>
      <c r="P17" s="21"/>
      <c r="Q17" s="28"/>
      <c r="R17" s="36"/>
    </row>
    <row r="18" spans="3:18" x14ac:dyDescent="0.25">
      <c r="C18" s="5" t="s">
        <v>10</v>
      </c>
      <c r="D18" s="41">
        <v>750000</v>
      </c>
      <c r="E18" s="6"/>
      <c r="F18" s="21">
        <v>14700</v>
      </c>
      <c r="G18" s="21">
        <v>14700</v>
      </c>
      <c r="H18" s="21">
        <v>29400</v>
      </c>
      <c r="I18" s="21">
        <v>29400</v>
      </c>
      <c r="J18" s="21">
        <v>213168</v>
      </c>
      <c r="K18" s="21">
        <v>29400</v>
      </c>
      <c r="L18" s="21">
        <v>29400</v>
      </c>
      <c r="M18" s="21">
        <v>29400</v>
      </c>
      <c r="N18" s="21">
        <v>29400</v>
      </c>
      <c r="O18" s="21"/>
      <c r="P18" s="21"/>
      <c r="Q18" s="21"/>
      <c r="R18" s="36"/>
    </row>
    <row r="19" spans="3:18" x14ac:dyDescent="0.25">
      <c r="C19" s="5" t="s">
        <v>11</v>
      </c>
      <c r="D19" s="41">
        <v>600000</v>
      </c>
      <c r="E19" s="6"/>
      <c r="F19" s="21"/>
      <c r="G19" s="21"/>
      <c r="H19" s="21"/>
      <c r="I19" s="21"/>
      <c r="J19" s="21"/>
      <c r="K19" s="37"/>
      <c r="L19" s="21"/>
      <c r="M19" s="21"/>
      <c r="N19" s="21"/>
      <c r="O19" s="21"/>
      <c r="P19" s="21"/>
      <c r="Q19" s="21"/>
      <c r="R19" s="36"/>
    </row>
    <row r="20" spans="3:18" x14ac:dyDescent="0.25">
      <c r="C20" s="5" t="s">
        <v>12</v>
      </c>
      <c r="D20" s="41">
        <v>2323600</v>
      </c>
      <c r="E20" s="6"/>
      <c r="F20" s="21"/>
      <c r="G20" s="21"/>
      <c r="H20" s="21">
        <v>30868.799999999999</v>
      </c>
      <c r="I20" s="21">
        <v>10289.6</v>
      </c>
      <c r="J20" s="21">
        <v>1676768.2</v>
      </c>
      <c r="K20" s="37">
        <v>10289.6</v>
      </c>
      <c r="L20" s="37">
        <v>10289.6</v>
      </c>
      <c r="M20" s="37">
        <v>10289.6</v>
      </c>
      <c r="N20" s="37">
        <v>10289.6</v>
      </c>
      <c r="O20" s="37"/>
      <c r="P20" s="37"/>
      <c r="Q20" s="37"/>
      <c r="R20" s="36"/>
    </row>
    <row r="21" spans="3:18" x14ac:dyDescent="0.25">
      <c r="C21" s="5" t="s">
        <v>13</v>
      </c>
      <c r="D21" s="6">
        <v>0</v>
      </c>
      <c r="E21" s="6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36"/>
    </row>
    <row r="22" spans="3:18" x14ac:dyDescent="0.25">
      <c r="C22" s="5" t="s">
        <v>14</v>
      </c>
      <c r="D22" s="41">
        <v>690000</v>
      </c>
      <c r="E22" s="6"/>
      <c r="F22" s="21"/>
      <c r="G22" s="41">
        <v>230100</v>
      </c>
      <c r="H22" s="37">
        <v>219999.99</v>
      </c>
      <c r="I22" s="21"/>
      <c r="J22" s="21"/>
      <c r="K22" s="21">
        <v>185413.4</v>
      </c>
      <c r="L22" s="21">
        <v>454772</v>
      </c>
      <c r="M22" s="41">
        <v>-22951</v>
      </c>
      <c r="N22" s="21"/>
      <c r="O22" s="21"/>
      <c r="P22" s="37"/>
      <c r="Q22" s="41"/>
      <c r="R22" s="36"/>
    </row>
    <row r="23" spans="3:18" x14ac:dyDescent="0.25">
      <c r="C23" s="5" t="s">
        <v>15</v>
      </c>
      <c r="D23" s="41">
        <v>3560000</v>
      </c>
      <c r="E23" s="6"/>
      <c r="F23" s="21">
        <v>180666.48</v>
      </c>
      <c r="G23" s="41">
        <v>217500</v>
      </c>
      <c r="H23" s="37">
        <v>188000</v>
      </c>
      <c r="I23" s="37">
        <v>170000</v>
      </c>
      <c r="J23" s="37">
        <v>305000</v>
      </c>
      <c r="K23" s="37"/>
      <c r="L23" s="41">
        <v>172000</v>
      </c>
      <c r="M23" s="41">
        <v>249000</v>
      </c>
      <c r="N23" s="41"/>
      <c r="O23" s="41"/>
      <c r="P23" s="37"/>
      <c r="Q23" s="41"/>
      <c r="R23" s="36"/>
    </row>
    <row r="24" spans="3:18" x14ac:dyDescent="0.25">
      <c r="C24" s="5" t="s">
        <v>16</v>
      </c>
      <c r="D24" s="41">
        <v>500000</v>
      </c>
      <c r="E24" s="6"/>
      <c r="F24" s="21"/>
      <c r="G24" s="21"/>
      <c r="H24" s="37"/>
      <c r="I24" s="21"/>
      <c r="J24" s="37">
        <v>181554.8</v>
      </c>
      <c r="K24" s="21"/>
      <c r="L24" s="21">
        <v>198948</v>
      </c>
      <c r="M24" s="21"/>
      <c r="N24" s="41"/>
      <c r="O24" s="21"/>
      <c r="P24" s="37"/>
      <c r="Q24" s="41"/>
      <c r="R24" s="36"/>
    </row>
    <row r="25" spans="3:18" x14ac:dyDescent="0.25">
      <c r="C25" s="3" t="s">
        <v>17</v>
      </c>
      <c r="D25" s="4">
        <f>SUM(D26:D34)</f>
        <v>7641562</v>
      </c>
      <c r="E25" s="4"/>
      <c r="F25" s="24">
        <f>SUM(F26:F50)</f>
        <v>202616</v>
      </c>
      <c r="G25" s="22">
        <f t="shared" ref="G25:M25" si="5">SUM(G26:G34)</f>
        <v>810953.40999999992</v>
      </c>
      <c r="H25" s="22">
        <f t="shared" si="5"/>
        <v>377616</v>
      </c>
      <c r="I25" s="22">
        <f t="shared" si="5"/>
        <v>381400</v>
      </c>
      <c r="J25" s="24">
        <f t="shared" si="5"/>
        <v>1069213.04</v>
      </c>
      <c r="K25" s="22">
        <f t="shared" si="5"/>
        <v>381400</v>
      </c>
      <c r="L25" s="22">
        <f>SUM(L26:L34)</f>
        <v>620170.82999999996</v>
      </c>
      <c r="M25" s="24">
        <f t="shared" si="5"/>
        <v>571213.39</v>
      </c>
      <c r="N25" s="24">
        <f t="shared" ref="N25:Q25" si="6">SUM(N26:N34)</f>
        <v>381400</v>
      </c>
      <c r="O25" s="22">
        <f t="shared" si="6"/>
        <v>0</v>
      </c>
      <c r="P25" s="22">
        <f t="shared" si="6"/>
        <v>0</v>
      </c>
      <c r="Q25" s="22">
        <f t="shared" si="6"/>
        <v>0</v>
      </c>
      <c r="R25" s="22">
        <f t="shared" si="4"/>
        <v>4795982.67</v>
      </c>
    </row>
    <row r="26" spans="3:18" x14ac:dyDescent="0.25">
      <c r="C26" s="5" t="s">
        <v>18</v>
      </c>
      <c r="D26" s="41">
        <v>2820000</v>
      </c>
      <c r="E26" s="6"/>
      <c r="F26" s="23">
        <v>202616</v>
      </c>
      <c r="G26" s="41">
        <v>272009.40999999997</v>
      </c>
      <c r="H26" s="21">
        <v>202616</v>
      </c>
      <c r="I26" s="21">
        <v>206400</v>
      </c>
      <c r="J26" s="21">
        <v>385990.3</v>
      </c>
      <c r="K26" s="37">
        <v>206400</v>
      </c>
      <c r="L26" s="41">
        <v>404857.66</v>
      </c>
      <c r="M26" s="41">
        <v>202616</v>
      </c>
      <c r="N26" s="41">
        <v>206400</v>
      </c>
      <c r="O26" s="41"/>
      <c r="P26" s="37"/>
      <c r="Q26" s="41"/>
      <c r="R26" s="36"/>
    </row>
    <row r="27" spans="3:18" x14ac:dyDescent="0.25">
      <c r="C27" s="5" t="s">
        <v>19</v>
      </c>
      <c r="D27" s="41">
        <v>395000</v>
      </c>
      <c r="E27" s="6"/>
      <c r="F27" s="21"/>
      <c r="G27" s="21"/>
      <c r="H27" s="21"/>
      <c r="I27" s="21"/>
      <c r="J27" s="37">
        <v>2241.5300000000002</v>
      </c>
      <c r="K27" s="37"/>
      <c r="L27" s="21"/>
      <c r="M27" s="21"/>
      <c r="N27" s="21"/>
      <c r="O27" s="21"/>
      <c r="P27" s="21"/>
      <c r="Q27" s="41"/>
      <c r="R27" s="36"/>
    </row>
    <row r="28" spans="3:18" x14ac:dyDescent="0.25">
      <c r="C28" s="5" t="s">
        <v>20</v>
      </c>
      <c r="D28" s="41">
        <v>503211</v>
      </c>
      <c r="E28" s="6"/>
      <c r="F28" s="21"/>
      <c r="G28" s="41">
        <v>53926</v>
      </c>
      <c r="H28" s="37"/>
      <c r="I28" s="21"/>
      <c r="J28" s="21">
        <v>87288.87</v>
      </c>
      <c r="K28" s="37"/>
      <c r="L28" s="21">
        <v>26533.48</v>
      </c>
      <c r="M28" s="21"/>
      <c r="N28" s="21"/>
      <c r="O28" s="21"/>
      <c r="P28" s="37"/>
      <c r="Q28" s="41"/>
      <c r="R28" s="36"/>
    </row>
    <row r="29" spans="3:18" x14ac:dyDescent="0.25">
      <c r="C29" s="5" t="s">
        <v>21</v>
      </c>
      <c r="D29" s="6">
        <v>0</v>
      </c>
      <c r="E29" s="6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6"/>
    </row>
    <row r="30" spans="3:18" x14ac:dyDescent="0.25">
      <c r="C30" s="5" t="s">
        <v>22</v>
      </c>
      <c r="D30" s="41">
        <v>150000</v>
      </c>
      <c r="E30" s="6"/>
      <c r="F30" s="21"/>
      <c r="G30" s="21"/>
      <c r="H30" s="21"/>
      <c r="I30" s="21"/>
      <c r="J30" s="21"/>
      <c r="K30" s="37"/>
      <c r="L30" s="21"/>
      <c r="M30" s="21"/>
      <c r="N30" s="21"/>
      <c r="O30" s="21"/>
      <c r="P30" s="21"/>
      <c r="Q30" s="41"/>
      <c r="R30" s="36"/>
    </row>
    <row r="31" spans="3:18" x14ac:dyDescent="0.25">
      <c r="C31" s="5" t="s">
        <v>23</v>
      </c>
      <c r="D31" s="41">
        <v>260000</v>
      </c>
      <c r="E31" s="6"/>
      <c r="F31" s="21"/>
      <c r="G31" s="21"/>
      <c r="H31" s="21"/>
      <c r="I31" s="21"/>
      <c r="J31" s="21">
        <v>17163.310000000001</v>
      </c>
      <c r="K31" s="37"/>
      <c r="L31" s="21">
        <v>1146.6099999999999</v>
      </c>
      <c r="M31" s="21"/>
      <c r="N31" s="21"/>
      <c r="O31" s="21"/>
      <c r="P31" s="37"/>
      <c r="Q31" s="41"/>
      <c r="R31" s="36"/>
    </row>
    <row r="32" spans="3:18" x14ac:dyDescent="0.25">
      <c r="C32" s="5" t="s">
        <v>24</v>
      </c>
      <c r="D32" s="41">
        <v>2342619</v>
      </c>
      <c r="E32" s="6"/>
      <c r="F32" s="21"/>
      <c r="G32" s="41">
        <v>350000</v>
      </c>
      <c r="H32" s="21">
        <v>175000</v>
      </c>
      <c r="I32" s="21">
        <v>175000</v>
      </c>
      <c r="J32" s="21">
        <v>205380.22</v>
      </c>
      <c r="K32" s="21">
        <v>175000</v>
      </c>
      <c r="L32" s="21">
        <v>175000</v>
      </c>
      <c r="M32" s="41">
        <v>226622.64</v>
      </c>
      <c r="N32" s="41">
        <v>175000</v>
      </c>
      <c r="O32" s="41"/>
      <c r="P32" s="41"/>
      <c r="Q32" s="41"/>
      <c r="R32" s="36"/>
    </row>
    <row r="33" spans="3:18" x14ac:dyDescent="0.25">
      <c r="C33" s="5" t="s">
        <v>25</v>
      </c>
      <c r="D33" s="6">
        <v>0</v>
      </c>
      <c r="E33" s="6"/>
      <c r="F33" s="21"/>
      <c r="G33" s="21"/>
      <c r="H33" s="21"/>
      <c r="I33" s="21"/>
      <c r="J33" s="21"/>
      <c r="K33" s="21"/>
      <c r="M33" s="21"/>
      <c r="N33" s="21"/>
      <c r="O33" s="21"/>
      <c r="P33" s="21"/>
      <c r="Q33" s="21"/>
      <c r="R33" s="36"/>
    </row>
    <row r="34" spans="3:18" x14ac:dyDescent="0.25">
      <c r="C34" s="5" t="s">
        <v>26</v>
      </c>
      <c r="D34" s="41">
        <v>1170732</v>
      </c>
      <c r="E34" s="6"/>
      <c r="F34" s="21"/>
      <c r="G34" s="41">
        <v>135018</v>
      </c>
      <c r="H34" s="21"/>
      <c r="I34" s="21"/>
      <c r="J34" s="21">
        <v>371148.81</v>
      </c>
      <c r="K34" s="37"/>
      <c r="L34" s="21">
        <v>12633.08</v>
      </c>
      <c r="M34" s="41">
        <v>141974.75</v>
      </c>
      <c r="N34" s="21"/>
      <c r="O34" s="21"/>
      <c r="P34" s="37"/>
      <c r="Q34" s="41"/>
      <c r="R34" s="36"/>
    </row>
    <row r="35" spans="3:18" x14ac:dyDescent="0.25">
      <c r="C35" s="3" t="s">
        <v>27</v>
      </c>
      <c r="D35" s="4">
        <f>D36+D37+D38+D39+D40+D41+D42+D43+D44+D45+D46+D47+D48+D49+D50</f>
        <v>0</v>
      </c>
      <c r="E35" s="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36"/>
    </row>
    <row r="36" spans="3:18" x14ac:dyDescent="0.25">
      <c r="C36" s="5" t="s">
        <v>28</v>
      </c>
      <c r="D36" s="6">
        <v>0</v>
      </c>
      <c r="E36" s="6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  <c r="R36" s="36"/>
    </row>
    <row r="37" spans="3:18" x14ac:dyDescent="0.25">
      <c r="C37" s="5" t="s">
        <v>29</v>
      </c>
      <c r="D37" s="6">
        <v>0</v>
      </c>
      <c r="E37" s="6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 s="36"/>
    </row>
    <row r="38" spans="3:18" x14ac:dyDescent="0.25">
      <c r="C38" s="5" t="s">
        <v>30</v>
      </c>
      <c r="D38" s="6">
        <v>0</v>
      </c>
      <c r="E38" s="6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36"/>
    </row>
    <row r="39" spans="3:18" x14ac:dyDescent="0.25">
      <c r="C39" s="5" t="s">
        <v>31</v>
      </c>
      <c r="D39" s="6">
        <v>0</v>
      </c>
      <c r="E39" s="6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36"/>
    </row>
    <row r="40" spans="3:18" x14ac:dyDescent="0.25">
      <c r="C40" s="5" t="s">
        <v>32</v>
      </c>
      <c r="D40" s="6">
        <v>0</v>
      </c>
      <c r="E40" s="6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 s="36"/>
    </row>
    <row r="41" spans="3:18" x14ac:dyDescent="0.25">
      <c r="C41" s="5" t="s">
        <v>33</v>
      </c>
      <c r="D41" s="6">
        <v>0</v>
      </c>
      <c r="E41" s="6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 s="36"/>
    </row>
    <row r="42" spans="3:18" x14ac:dyDescent="0.25">
      <c r="C42" s="5" t="s">
        <v>34</v>
      </c>
      <c r="D42" s="6">
        <v>0</v>
      </c>
      <c r="E42" s="6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 s="36"/>
    </row>
    <row r="43" spans="3:18" x14ac:dyDescent="0.25">
      <c r="C43" s="5" t="s">
        <v>35</v>
      </c>
      <c r="D43" s="6">
        <v>0</v>
      </c>
      <c r="E43" s="6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 s="36"/>
    </row>
    <row r="44" spans="3:18" x14ac:dyDescent="0.25">
      <c r="C44" s="3" t="s">
        <v>36</v>
      </c>
      <c r="D44" s="4">
        <v>0</v>
      </c>
      <c r="E44" s="4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 s="36"/>
    </row>
    <row r="45" spans="3:18" x14ac:dyDescent="0.25">
      <c r="C45" s="5" t="s">
        <v>37</v>
      </c>
      <c r="D45" s="6">
        <v>0</v>
      </c>
      <c r="E45" s="6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 s="36"/>
    </row>
    <row r="46" spans="3:18" x14ac:dyDescent="0.25">
      <c r="C46" s="5" t="s">
        <v>38</v>
      </c>
      <c r="D46" s="6">
        <v>0</v>
      </c>
      <c r="E46" s="6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 s="36"/>
    </row>
    <row r="47" spans="3:18" x14ac:dyDescent="0.25">
      <c r="C47" s="5" t="s">
        <v>39</v>
      </c>
      <c r="D47" s="6">
        <v>0</v>
      </c>
      <c r="E47" s="6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2"/>
      <c r="R47" s="36"/>
    </row>
    <row r="48" spans="3:18" x14ac:dyDescent="0.25">
      <c r="C48" s="5" t="s">
        <v>40</v>
      </c>
      <c r="D48" s="6">
        <v>0</v>
      </c>
      <c r="E48" s="6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2"/>
      <c r="R48" s="36"/>
    </row>
    <row r="49" spans="3:18" x14ac:dyDescent="0.25">
      <c r="C49" s="5" t="s">
        <v>41</v>
      </c>
      <c r="D49" s="6">
        <v>0</v>
      </c>
      <c r="E49" s="6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2"/>
      <c r="R49" s="36"/>
    </row>
    <row r="50" spans="3:18" x14ac:dyDescent="0.25">
      <c r="C50" s="5" t="s">
        <v>42</v>
      </c>
      <c r="D50" s="6">
        <v>0</v>
      </c>
      <c r="E50" s="6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2"/>
      <c r="R50" s="36"/>
    </row>
    <row r="51" spans="3:18" x14ac:dyDescent="0.25">
      <c r="C51" s="3" t="s">
        <v>43</v>
      </c>
      <c r="D51" s="4">
        <f>SUM(D52:D60)</f>
        <v>919999</v>
      </c>
      <c r="E51" s="4"/>
      <c r="F51" s="39">
        <f t="shared" ref="F51" si="7">SUM(F52:F60)</f>
        <v>0</v>
      </c>
      <c r="G51" s="21">
        <f>SUM(G52:G60)</f>
        <v>568170</v>
      </c>
      <c r="H51" s="24">
        <f>SUM(H52:H60)</f>
        <v>0</v>
      </c>
      <c r="I51" s="24">
        <f>SUM(I52:I60)</f>
        <v>0</v>
      </c>
      <c r="J51" s="24">
        <f>SUM(J52:J60)</f>
        <v>57820</v>
      </c>
      <c r="K51" s="24">
        <f>K52</f>
        <v>0</v>
      </c>
      <c r="L51" s="21">
        <v>0</v>
      </c>
      <c r="M51" s="24">
        <f>SUM(M52:M64)</f>
        <v>0</v>
      </c>
      <c r="N51" s="24">
        <f>SUM(N52:N64)</f>
        <v>0</v>
      </c>
      <c r="O51" s="22">
        <f>SUM(O52:O64)</f>
        <v>0</v>
      </c>
      <c r="P51" s="24">
        <f>SUM(P52:P64)</f>
        <v>0</v>
      </c>
      <c r="Q51" s="22">
        <f>SUM(Q52:Q64)</f>
        <v>0</v>
      </c>
      <c r="R51" s="22">
        <f t="shared" si="4"/>
        <v>625990</v>
      </c>
    </row>
    <row r="52" spans="3:18" x14ac:dyDescent="0.25">
      <c r="C52" s="5" t="s">
        <v>44</v>
      </c>
      <c r="D52" s="41">
        <v>650000</v>
      </c>
      <c r="E52" s="6"/>
      <c r="F52" s="21"/>
      <c r="G52" s="41">
        <v>420080</v>
      </c>
      <c r="H52" s="37"/>
      <c r="I52" s="21"/>
      <c r="J52" s="21">
        <v>28910</v>
      </c>
      <c r="K52" s="21"/>
      <c r="L52" s="21"/>
      <c r="M52" s="21"/>
      <c r="N52" s="21"/>
      <c r="O52" s="21"/>
      <c r="P52" s="21"/>
      <c r="Q52" s="41"/>
      <c r="R52" s="36"/>
    </row>
    <row r="53" spans="3:18" x14ac:dyDescent="0.25">
      <c r="C53" s="5" t="s">
        <v>45</v>
      </c>
      <c r="D53" s="41">
        <v>110000</v>
      </c>
      <c r="E53" s="6"/>
      <c r="F53" s="21"/>
      <c r="G53" s="41">
        <v>143960</v>
      </c>
      <c r="H53" s="21"/>
      <c r="I53" s="21"/>
      <c r="J53" s="21">
        <v>28910</v>
      </c>
      <c r="K53" s="21"/>
      <c r="L53" s="21"/>
      <c r="M53" s="21"/>
      <c r="N53" s="21"/>
      <c r="O53" s="21"/>
      <c r="P53" s="21"/>
      <c r="Q53" s="22"/>
      <c r="R53" s="36"/>
    </row>
    <row r="54" spans="3:18" x14ac:dyDescent="0.25">
      <c r="C54" s="5" t="s">
        <v>46</v>
      </c>
      <c r="D54" s="6">
        <v>0</v>
      </c>
      <c r="E54" s="6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2"/>
      <c r="R54" s="36"/>
    </row>
    <row r="55" spans="3:18" x14ac:dyDescent="0.25">
      <c r="C55" s="5" t="s">
        <v>47</v>
      </c>
      <c r="D55" s="6">
        <v>0</v>
      </c>
      <c r="E55" s="6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2"/>
      <c r="R55" s="36"/>
    </row>
    <row r="56" spans="3:18" x14ac:dyDescent="0.25">
      <c r="C56" s="5" t="s">
        <v>48</v>
      </c>
      <c r="D56" s="41">
        <v>159999</v>
      </c>
      <c r="E56" s="6"/>
      <c r="F56" s="21"/>
      <c r="G56" s="41">
        <v>4130</v>
      </c>
      <c r="H56" s="21"/>
      <c r="I56" s="21"/>
      <c r="J56" s="21"/>
      <c r="K56" s="21"/>
      <c r="L56" s="21"/>
      <c r="M56" s="21"/>
      <c r="N56" s="21"/>
      <c r="O56" s="21"/>
      <c r="P56" s="37"/>
      <c r="Q56" s="36"/>
      <c r="R56" s="36"/>
    </row>
    <row r="57" spans="3:18" x14ac:dyDescent="0.25">
      <c r="C57" s="5" t="s">
        <v>49</v>
      </c>
      <c r="D57" s="6">
        <v>0</v>
      </c>
      <c r="E57" s="6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2"/>
      <c r="R57" s="36"/>
    </row>
    <row r="58" spans="3:18" x14ac:dyDescent="0.25">
      <c r="C58" s="5" t="s">
        <v>50</v>
      </c>
      <c r="D58" s="6">
        <v>0</v>
      </c>
      <c r="E58" s="6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2"/>
      <c r="R58" s="36"/>
    </row>
    <row r="59" spans="3:18" x14ac:dyDescent="0.25">
      <c r="C59" s="5" t="s">
        <v>51</v>
      </c>
      <c r="D59" s="6">
        <v>0</v>
      </c>
      <c r="E59" s="6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2"/>
      <c r="R59" s="36"/>
    </row>
    <row r="60" spans="3:18" x14ac:dyDescent="0.25">
      <c r="C60" s="5" t="s">
        <v>52</v>
      </c>
      <c r="D60" s="6">
        <v>0</v>
      </c>
      <c r="E60" s="6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2"/>
      <c r="R60" s="36"/>
    </row>
    <row r="61" spans="3:18" x14ac:dyDescent="0.25">
      <c r="C61" s="3" t="s">
        <v>53</v>
      </c>
      <c r="D61" s="4"/>
      <c r="E61" s="4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36"/>
    </row>
    <row r="62" spans="3:18" x14ac:dyDescent="0.25">
      <c r="C62" s="5" t="s">
        <v>54</v>
      </c>
      <c r="D62" s="6">
        <v>0</v>
      </c>
      <c r="E62" s="6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36"/>
    </row>
    <row r="63" spans="3:18" x14ac:dyDescent="0.25">
      <c r="C63" s="5" t="s">
        <v>55</v>
      </c>
      <c r="D63" s="6">
        <v>0</v>
      </c>
      <c r="E63" s="6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2"/>
      <c r="R63" s="36"/>
    </row>
    <row r="64" spans="3:18" x14ac:dyDescent="0.25">
      <c r="C64" s="5" t="s">
        <v>56</v>
      </c>
      <c r="D64" s="6">
        <v>0</v>
      </c>
      <c r="E64" s="6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36"/>
    </row>
    <row r="65" spans="3:18" x14ac:dyDescent="0.25">
      <c r="C65" s="5" t="s">
        <v>57</v>
      </c>
      <c r="D65" s="6">
        <v>0</v>
      </c>
      <c r="E65" s="6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2"/>
      <c r="R65" s="36"/>
    </row>
    <row r="66" spans="3:18" x14ac:dyDescent="0.25">
      <c r="C66" s="3" t="s">
        <v>58</v>
      </c>
      <c r="D66" s="4"/>
      <c r="E66" s="4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2"/>
      <c r="R66" s="36"/>
    </row>
    <row r="67" spans="3:18" x14ac:dyDescent="0.25">
      <c r="C67" s="5" t="s">
        <v>59</v>
      </c>
      <c r="D67" s="6">
        <v>0</v>
      </c>
      <c r="E67" s="6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2"/>
      <c r="R67" s="36"/>
    </row>
    <row r="68" spans="3:18" x14ac:dyDescent="0.25">
      <c r="C68" s="5" t="s">
        <v>60</v>
      </c>
      <c r="D68" s="6">
        <v>0</v>
      </c>
      <c r="E68" s="6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2"/>
      <c r="R68" s="36"/>
    </row>
    <row r="69" spans="3:18" x14ac:dyDescent="0.25">
      <c r="C69" s="3" t="s">
        <v>61</v>
      </c>
      <c r="D69" s="4">
        <v>0</v>
      </c>
      <c r="E69" s="4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2"/>
      <c r="R69" s="36"/>
    </row>
    <row r="70" spans="3:18" x14ac:dyDescent="0.25">
      <c r="C70" s="5" t="s">
        <v>62</v>
      </c>
      <c r="D70" s="6">
        <v>0</v>
      </c>
      <c r="E70" s="6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2"/>
      <c r="R70" s="36"/>
    </row>
    <row r="71" spans="3:18" x14ac:dyDescent="0.25">
      <c r="C71" s="5" t="s">
        <v>63</v>
      </c>
      <c r="D71" s="6">
        <v>0</v>
      </c>
      <c r="E71" s="6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2"/>
      <c r="R71" s="36"/>
    </row>
    <row r="72" spans="3:18" x14ac:dyDescent="0.25">
      <c r="C72" s="5" t="s">
        <v>64</v>
      </c>
      <c r="D72" s="6">
        <v>0</v>
      </c>
      <c r="E72" s="6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2"/>
      <c r="R72" s="36"/>
    </row>
    <row r="73" spans="3:18" x14ac:dyDescent="0.25">
      <c r="C73" s="1" t="s">
        <v>67</v>
      </c>
      <c r="D73" s="2"/>
      <c r="E73" s="2"/>
      <c r="F73" s="29"/>
      <c r="G73" s="29"/>
      <c r="H73" s="29"/>
      <c r="I73" s="29"/>
      <c r="J73" s="29"/>
      <c r="K73" s="29"/>
      <c r="L73" s="29"/>
      <c r="M73" s="29"/>
      <c r="N73" s="29"/>
      <c r="O73" s="40"/>
      <c r="P73" s="29"/>
      <c r="Q73" s="22"/>
      <c r="R73" s="36"/>
    </row>
    <row r="74" spans="3:18" x14ac:dyDescent="0.25">
      <c r="C74" s="3" t="s">
        <v>68</v>
      </c>
      <c r="D74" s="4"/>
      <c r="E74" s="4"/>
      <c r="F74" s="21"/>
      <c r="G74" s="21"/>
      <c r="H74" s="21"/>
      <c r="I74" s="21"/>
      <c r="J74" s="21"/>
      <c r="K74" s="21"/>
      <c r="L74" s="21"/>
      <c r="M74" s="21"/>
      <c r="N74" s="21"/>
      <c r="O74" s="38"/>
      <c r="P74" s="21"/>
      <c r="Q74" s="22"/>
      <c r="R74" s="36"/>
    </row>
    <row r="75" spans="3:18" x14ac:dyDescent="0.25">
      <c r="C75" s="5" t="s">
        <v>69</v>
      </c>
      <c r="D75" s="6">
        <v>0</v>
      </c>
      <c r="E75" s="6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2"/>
      <c r="R75" s="36"/>
    </row>
    <row r="76" spans="3:18" x14ac:dyDescent="0.25">
      <c r="C76" s="5" t="s">
        <v>70</v>
      </c>
      <c r="D76" s="6">
        <v>0</v>
      </c>
      <c r="E76" s="6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2"/>
      <c r="R76" s="36"/>
    </row>
    <row r="77" spans="3:18" x14ac:dyDescent="0.25">
      <c r="C77" s="3" t="s">
        <v>71</v>
      </c>
      <c r="D77" s="4"/>
      <c r="E77" s="4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2"/>
      <c r="R77" s="36"/>
    </row>
    <row r="78" spans="3:18" x14ac:dyDescent="0.25">
      <c r="C78" s="5" t="s">
        <v>72</v>
      </c>
      <c r="D78" s="6">
        <v>0</v>
      </c>
      <c r="E78" s="6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2"/>
      <c r="R78" s="36"/>
    </row>
    <row r="79" spans="3:18" x14ac:dyDescent="0.25">
      <c r="C79" s="5" t="s">
        <v>73</v>
      </c>
      <c r="D79" s="6">
        <v>0</v>
      </c>
      <c r="E79" s="6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2"/>
      <c r="R79" s="36"/>
    </row>
    <row r="80" spans="3:18" x14ac:dyDescent="0.25">
      <c r="C80" s="3" t="s">
        <v>74</v>
      </c>
      <c r="D80" s="4">
        <v>0</v>
      </c>
      <c r="E80" s="4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2"/>
      <c r="R80" s="36"/>
    </row>
    <row r="81" spans="3:18" x14ac:dyDescent="0.25">
      <c r="C81" s="5" t="s">
        <v>75</v>
      </c>
      <c r="D81" s="6">
        <v>0</v>
      </c>
      <c r="E81" s="6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2"/>
      <c r="R81" s="36"/>
    </row>
    <row r="82" spans="3:18" x14ac:dyDescent="0.25">
      <c r="C82" s="45" t="s">
        <v>65</v>
      </c>
      <c r="D82" s="33">
        <f>D9+D15+D25+D51</f>
        <v>35548460</v>
      </c>
      <c r="E82" s="34"/>
      <c r="F82" s="35">
        <f>F9+F15+F25+F35+F45+F51</f>
        <v>1824423.75</v>
      </c>
      <c r="G82" s="35">
        <f>G9+G15+G25+G35+G45+G51</f>
        <v>3267864.6799999997</v>
      </c>
      <c r="H82" s="35">
        <f>H9+H15+H25+H51</f>
        <v>2266502.06</v>
      </c>
      <c r="I82" s="35">
        <f t="shared" ref="I82:O82" si="8">I9+I15+I25+I51</f>
        <v>2017118.87</v>
      </c>
      <c r="J82" s="35">
        <f t="shared" si="8"/>
        <v>4924141.3100000005</v>
      </c>
      <c r="K82" s="35">
        <f>K9+K15+K25+K51</f>
        <v>2027120.27</v>
      </c>
      <c r="L82" s="35">
        <f t="shared" si="8"/>
        <v>2901609.7</v>
      </c>
      <c r="M82" s="35">
        <f t="shared" si="8"/>
        <v>2252981.2600000002</v>
      </c>
      <c r="N82" s="35">
        <f t="shared" si="8"/>
        <v>1847942.87</v>
      </c>
      <c r="O82" s="35">
        <f t="shared" si="8"/>
        <v>0</v>
      </c>
      <c r="P82" s="35">
        <f>P9+P15+P25+P51</f>
        <v>0</v>
      </c>
      <c r="Q82" s="35">
        <f>Q9+Q15+Q25+Q51</f>
        <v>0</v>
      </c>
      <c r="R82" s="35">
        <f t="shared" ref="R82" si="9">SUM(F82:Q82)</f>
        <v>23329704.770000003</v>
      </c>
    </row>
    <row r="88" spans="3:18" x14ac:dyDescent="0.25">
      <c r="C88" s="32" t="s">
        <v>106</v>
      </c>
      <c r="E88" s="61" t="s">
        <v>103</v>
      </c>
      <c r="F88" s="61"/>
      <c r="G88" s="61"/>
      <c r="H88" s="61"/>
      <c r="I88" s="61"/>
      <c r="M88" s="61" t="s">
        <v>113</v>
      </c>
      <c r="N88" s="61"/>
      <c r="O88" s="61"/>
      <c r="P88" s="61"/>
    </row>
    <row r="89" spans="3:18" x14ac:dyDescent="0.25">
      <c r="C89" s="31" t="s">
        <v>107</v>
      </c>
      <c r="E89" s="49" t="s">
        <v>104</v>
      </c>
      <c r="F89" s="49"/>
      <c r="G89" s="49"/>
      <c r="H89" s="49"/>
      <c r="I89" s="49"/>
      <c r="M89" s="49" t="s">
        <v>112</v>
      </c>
      <c r="N89" s="49"/>
      <c r="O89" s="49"/>
      <c r="P89" s="49"/>
    </row>
    <row r="90" spans="3:18" x14ac:dyDescent="0.25">
      <c r="C90" s="31" t="s">
        <v>100</v>
      </c>
      <c r="F90" s="49" t="s">
        <v>101</v>
      </c>
      <c r="G90" s="49"/>
      <c r="H90" s="49"/>
      <c r="M90" s="49" t="s">
        <v>102</v>
      </c>
      <c r="N90" s="49"/>
      <c r="O90" s="49"/>
      <c r="P90" s="49"/>
    </row>
    <row r="91" spans="3:18" ht="15.75" thickBot="1" x14ac:dyDescent="0.3"/>
    <row r="92" spans="3:18" ht="15.75" thickBot="1" x14ac:dyDescent="0.3">
      <c r="C92" s="20" t="s">
        <v>95</v>
      </c>
    </row>
    <row r="93" spans="3:18" ht="45.75" customHeight="1" thickBot="1" x14ac:dyDescent="0.3">
      <c r="C93" s="18" t="s">
        <v>96</v>
      </c>
    </row>
    <row r="94" spans="3:18" ht="60.75" thickBot="1" x14ac:dyDescent="0.3">
      <c r="C94" s="19" t="s">
        <v>97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8:I88"/>
    <mergeCell ref="M88:P88"/>
    <mergeCell ref="E89:I89"/>
    <mergeCell ref="F90:H90"/>
    <mergeCell ref="M89:P89"/>
    <mergeCell ref="M90:P90"/>
  </mergeCells>
  <pageMargins left="0.25" right="0.25" top="0.75" bottom="0.75" header="0.3" footer="0.3"/>
  <pageSetup scale="44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P1 Presupuesto Aprobado</vt:lpstr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Deiby Arias</cp:lastModifiedBy>
  <cp:lastPrinted>2024-10-19T12:09:54Z</cp:lastPrinted>
  <dcterms:created xsi:type="dcterms:W3CDTF">2021-07-29T18:58:50Z</dcterms:created>
  <dcterms:modified xsi:type="dcterms:W3CDTF">2024-10-19T12:25:48Z</dcterms:modified>
</cp:coreProperties>
</file>